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2024\24026_DPS_MK Bozeny Nemcove Kolin\-=PRACOVNI=-\Rozpocet\"/>
    </mc:Choice>
  </mc:AlternateContent>
  <bookViews>
    <workbookView xWindow="0" yWindow="0" windowWidth="0" windowHeight="0"/>
  </bookViews>
  <sheets>
    <sheet name="Rekapitulace stavby" sheetId="1" r:id="rId1"/>
    <sheet name="D.2.3.0.1 - Dopravní infr..." sheetId="2" r:id="rId2"/>
    <sheet name="D.2.3.4.4 - Vodní dílo" sheetId="3" r:id="rId3"/>
    <sheet name="D.2.3.6.4 - Technická inf..." sheetId="4" r:id="rId4"/>
    <sheet name="OST - Ostatní vedlejší ná..." sheetId="5" r:id="rId5"/>
    <sheet name="D.2.3.7.4 - Uprava uzemi" sheetId="6" r:id="rId6"/>
    <sheet name="D - Přeložka CETI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'D.2.3.0.1 - Dopravní infr...'!$C$124:$K$214</definedName>
    <definedName name="_xlnm.Print_Area" localSheetId="1">'D.2.3.0.1 - Dopravní infr...'!$C$82:$J$106,'D.2.3.0.1 - Dopravní infr...'!$C$112:$K$214</definedName>
    <definedName name="_xlnm.Print_Titles" localSheetId="1">'D.2.3.0.1 - Dopravní infr...'!$124:$124</definedName>
    <definedName name="_xlnm._FilterDatabase" localSheetId="2" hidden="1">'D.2.3.4.4 - Vodní dílo'!$C$122:$K$195</definedName>
    <definedName name="_xlnm.Print_Area" localSheetId="2">'D.2.3.4.4 - Vodní dílo'!$C$82:$J$104,'D.2.3.4.4 - Vodní dílo'!$C$110:$K$195</definedName>
    <definedName name="_xlnm.Print_Titles" localSheetId="2">'D.2.3.4.4 - Vodní dílo'!$122:$122</definedName>
    <definedName name="_xlnm._FilterDatabase" localSheetId="3" hidden="1">'D.2.3.6.4 - Technická inf...'!$C$120:$K$149</definedName>
    <definedName name="_xlnm.Print_Area" localSheetId="3">'D.2.3.6.4 - Technická inf...'!$C$82:$J$102,'D.2.3.6.4 - Technická inf...'!$C$108:$K$149</definedName>
    <definedName name="_xlnm.Print_Titles" localSheetId="3">'D.2.3.6.4 - Technická inf...'!$120:$120</definedName>
    <definedName name="_xlnm._FilterDatabase" localSheetId="4" hidden="1">'OST - Ostatní vedlejší ná...'!$C$118:$K$133</definedName>
    <definedName name="_xlnm.Print_Area" localSheetId="4">'OST - Ostatní vedlejší ná...'!$C$82:$J$100,'OST - Ostatní vedlejší ná...'!$C$106:$K$133</definedName>
    <definedName name="_xlnm.Print_Titles" localSheetId="4">'OST - Ostatní vedlejší ná...'!$118:$118</definedName>
    <definedName name="_xlnm._FilterDatabase" localSheetId="5" hidden="1">'D.2.3.7.4 - Uprava uzemi'!$C$122:$K$163</definedName>
    <definedName name="_xlnm.Print_Area" localSheetId="5">'D.2.3.7.4 - Uprava uzemi'!$C$82:$J$104,'D.2.3.7.4 - Uprava uzemi'!$C$110:$K$163</definedName>
    <definedName name="_xlnm.Print_Titles" localSheetId="5">'D.2.3.7.4 - Uprava uzemi'!$122:$122</definedName>
    <definedName name="_xlnm._FilterDatabase" localSheetId="6" hidden="1">'D - Přeložka CETIN'!$C$117:$K$128</definedName>
    <definedName name="_xlnm.Print_Area" localSheetId="6">'D - Přeložka CETIN'!$C$82:$J$99,'D - Přeložka CETIN'!$C$105:$K$128</definedName>
    <definedName name="_xlnm.Print_Titles" localSheetId="6">'D - Přeložka CETIN'!$117:$117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115"/>
  <c r="J17"/>
  <c r="J12"/>
  <c r="J89"/>
  <c r="E7"/>
  <c r="E108"/>
  <c i="6" r="J37"/>
  <c r="J36"/>
  <c i="1" r="AY99"/>
  <c i="6" r="J35"/>
  <c i="1" r="AX99"/>
  <c i="6"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120"/>
  <c r="J17"/>
  <c r="J12"/>
  <c r="J117"/>
  <c r="E7"/>
  <c r="E113"/>
  <c i="5" r="J37"/>
  <c r="J36"/>
  <c i="1" r="AY98"/>
  <c i="5" r="J35"/>
  <c i="1" r="AX98"/>
  <c i="5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85"/>
  <c i="4" r="J37"/>
  <c r="J36"/>
  <c i="1" r="AY97"/>
  <c i="4" r="J35"/>
  <c i="1" r="AX97"/>
  <c i="4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3" r="J37"/>
  <c r="J36"/>
  <c i="1" r="AY96"/>
  <c i="3" r="J35"/>
  <c i="1" r="AX96"/>
  <c i="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2" r="J37"/>
  <c r="J36"/>
  <c i="1" r="AY95"/>
  <c i="2" r="J35"/>
  <c i="1" r="AX95"/>
  <c i="2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89"/>
  <c r="E7"/>
  <c r="E115"/>
  <c i="1" r="L90"/>
  <c r="AM90"/>
  <c r="AM89"/>
  <c r="L89"/>
  <c r="AM87"/>
  <c r="L87"/>
  <c r="L85"/>
  <c r="L84"/>
  <c i="2" r="BK193"/>
  <c r="J188"/>
  <c r="J179"/>
  <c r="J168"/>
  <c r="J163"/>
  <c r="J155"/>
  <c r="BK140"/>
  <c r="J136"/>
  <c r="J214"/>
  <c r="J209"/>
  <c r="J205"/>
  <c r="J197"/>
  <c r="J190"/>
  <c r="J183"/>
  <c r="J169"/>
  <c r="BK155"/>
  <c r="J146"/>
  <c r="BK139"/>
  <c r="BK132"/>
  <c r="BK212"/>
  <c r="J203"/>
  <c r="BK197"/>
  <c r="J194"/>
  <c r="J189"/>
  <c r="J174"/>
  <c r="BK168"/>
  <c r="J164"/>
  <c r="BK158"/>
  <c r="BK148"/>
  <c r="J144"/>
  <c r="J138"/>
  <c r="J132"/>
  <c r="BK205"/>
  <c r="BK201"/>
  <c r="BK186"/>
  <c r="BK182"/>
  <c r="J176"/>
  <c r="BK169"/>
  <c r="BK161"/>
  <c r="J154"/>
  <c r="BK143"/>
  <c r="J135"/>
  <c r="BK129"/>
  <c i="3" r="BK187"/>
  <c r="BK178"/>
  <c r="BK169"/>
  <c r="BK162"/>
  <c r="BK139"/>
  <c r="J129"/>
  <c r="BK185"/>
  <c r="BK173"/>
  <c r="BK165"/>
  <c r="J160"/>
  <c r="BK153"/>
  <c r="J146"/>
  <c r="J140"/>
  <c r="BK135"/>
  <c r="BK132"/>
  <c r="J126"/>
  <c r="J189"/>
  <c r="BK182"/>
  <c r="J178"/>
  <c r="J174"/>
  <c r="J168"/>
  <c r="BK163"/>
  <c r="BK157"/>
  <c r="J150"/>
  <c r="BK134"/>
  <c r="BK192"/>
  <c r="J185"/>
  <c r="BK159"/>
  <c r="J148"/>
  <c r="J137"/>
  <c i="4" r="J149"/>
  <c r="J145"/>
  <c r="BK138"/>
  <c r="J132"/>
  <c r="J128"/>
  <c r="BK148"/>
  <c r="J140"/>
  <c r="J127"/>
  <c r="BK147"/>
  <c r="BK137"/>
  <c r="J130"/>
  <c r="J125"/>
  <c i="5" r="BK129"/>
  <c r="BK122"/>
  <c r="J127"/>
  <c r="J128"/>
  <c r="BK130"/>
  <c i="6" r="BK157"/>
  <c r="BK154"/>
  <c r="J147"/>
  <c r="BK138"/>
  <c r="J133"/>
  <c r="J163"/>
  <c r="J155"/>
  <c r="BK142"/>
  <c r="BK139"/>
  <c r="BK133"/>
  <c r="BK160"/>
  <c r="J153"/>
  <c r="BK143"/>
  <c r="J134"/>
  <c r="BK129"/>
  <c r="BK141"/>
  <c r="J130"/>
  <c i="7" r="BK125"/>
  <c r="J128"/>
  <c r="BK124"/>
  <c r="BK121"/>
  <c r="J126"/>
  <c r="BK126"/>
  <c i="2" r="J202"/>
  <c r="BK187"/>
  <c r="J182"/>
  <c r="J171"/>
  <c r="J161"/>
  <c r="J148"/>
  <c r="J139"/>
  <c r="J128"/>
  <c r="J212"/>
  <c r="BK206"/>
  <c r="BK195"/>
  <c r="J187"/>
  <c r="BK179"/>
  <c r="BK162"/>
  <c r="BK154"/>
  <c r="J145"/>
  <c r="BK138"/>
  <c r="BK131"/>
  <c r="BK209"/>
  <c r="BK200"/>
  <c r="J196"/>
  <c r="BK191"/>
  <c r="J185"/>
  <c r="J170"/>
  <c r="J162"/>
  <c r="J157"/>
  <c r="BK147"/>
  <c r="BK142"/>
  <c r="J140"/>
  <c r="J131"/>
  <c r="J204"/>
  <c r="BK194"/>
  <c r="BK183"/>
  <c r="BK177"/>
  <c r="BK170"/>
  <c r="BK165"/>
  <c r="J158"/>
  <c r="J147"/>
  <c r="BK130"/>
  <c i="3" r="BK194"/>
  <c r="J183"/>
  <c r="BK171"/>
  <c r="J166"/>
  <c r="J156"/>
  <c r="J132"/>
  <c r="BK193"/>
  <c r="J182"/>
  <c r="BK172"/>
  <c r="J163"/>
  <c r="J154"/>
  <c r="J147"/>
  <c r="J143"/>
  <c r="J138"/>
  <c r="J133"/>
  <c r="J127"/>
  <c r="BK191"/>
  <c r="BK183"/>
  <c r="BK179"/>
  <c r="BK176"/>
  <c r="J170"/>
  <c r="J165"/>
  <c r="BK156"/>
  <c r="BK152"/>
  <c r="BK140"/>
  <c r="BK130"/>
  <c r="J195"/>
  <c r="J187"/>
  <c r="BK177"/>
  <c r="BK170"/>
  <c r="J149"/>
  <c r="J141"/>
  <c r="J131"/>
  <c i="4" r="BK140"/>
  <c r="BK135"/>
  <c r="BK129"/>
  <c r="BK142"/>
  <c r="BK144"/>
  <c r="BK132"/>
  <c r="BK125"/>
  <c r="J138"/>
  <c r="BK133"/>
  <c r="BK126"/>
  <c i="5" r="J130"/>
  <c r="BK124"/>
  <c r="J129"/>
  <c r="BK132"/>
  <c r="BK131"/>
  <c r="BK123"/>
  <c i="6" r="J160"/>
  <c r="BK155"/>
  <c r="J139"/>
  <c r="J129"/>
  <c r="BK162"/>
  <c r="J154"/>
  <c r="J141"/>
  <c r="J137"/>
  <c r="BK126"/>
  <c r="J157"/>
  <c r="J148"/>
  <c r="J144"/>
  <c r="BK131"/>
  <c r="J162"/>
  <c r="BK148"/>
  <c r="J131"/>
  <c i="7" r="J125"/>
  <c r="J123"/>
  <c r="BK128"/>
  <c r="J124"/>
  <c i="2" r="J206"/>
  <c r="J192"/>
  <c r="J186"/>
  <c r="BK172"/>
  <c r="BK164"/>
  <c r="J156"/>
  <c r="J152"/>
  <c r="J137"/>
  <c r="BK214"/>
  <c r="BK207"/>
  <c r="J200"/>
  <c r="BK196"/>
  <c r="BK188"/>
  <c r="BK181"/>
  <c r="BK174"/>
  <c r="BK163"/>
  <c r="BK152"/>
  <c r="J143"/>
  <c r="BK133"/>
  <c r="J213"/>
  <c r="BK204"/>
  <c r="J198"/>
  <c r="J195"/>
  <c r="BK190"/>
  <c r="J184"/>
  <c r="J173"/>
  <c r="BK167"/>
  <c r="J159"/>
  <c r="J150"/>
  <c r="BK146"/>
  <c r="BK135"/>
  <c r="J130"/>
  <c r="BK203"/>
  <c r="J193"/>
  <c r="BK185"/>
  <c r="J180"/>
  <c r="J172"/>
  <c r="J166"/>
  <c r="J160"/>
  <c r="J153"/>
  <c r="BK137"/>
  <c r="BK128"/>
  <c i="3" r="BK189"/>
  <c r="J179"/>
  <c r="J172"/>
  <c r="BK167"/>
  <c r="J159"/>
  <c r="BK131"/>
  <c r="J192"/>
  <c r="BK174"/>
  <c r="BK166"/>
  <c r="J161"/>
  <c r="BK149"/>
  <c r="BK145"/>
  <c r="BK137"/>
  <c r="J134"/>
  <c r="J128"/>
  <c r="J194"/>
  <c r="BK181"/>
  <c r="J177"/>
  <c r="J173"/>
  <c r="J167"/>
  <c r="J162"/>
  <c r="BK160"/>
  <c r="J155"/>
  <c r="J145"/>
  <c r="BK133"/>
  <c r="BK127"/>
  <c r="BK190"/>
  <c r="J181"/>
  <c r="BK150"/>
  <c r="J139"/>
  <c r="BK126"/>
  <c i="4" r="J146"/>
  <c r="J139"/>
  <c r="J136"/>
  <c r="BK130"/>
  <c r="BK149"/>
  <c r="BK146"/>
  <c r="J133"/>
  <c r="J129"/>
  <c r="BK124"/>
  <c r="BK139"/>
  <c r="J135"/>
  <c r="BK128"/>
  <c r="J124"/>
  <c i="5" r="BK127"/>
  <c r="J131"/>
  <c r="BK133"/>
  <c r="J122"/>
  <c r="J124"/>
  <c i="6" r="J158"/>
  <c r="BK150"/>
  <c r="J143"/>
  <c r="BK136"/>
  <c r="J126"/>
  <c r="BK158"/>
  <c r="J152"/>
  <c r="BK140"/>
  <c r="BK132"/>
  <c r="J159"/>
  <c r="BK152"/>
  <c r="J146"/>
  <c r="J136"/>
  <c r="BK127"/>
  <c r="J150"/>
  <c r="BK134"/>
  <c r="J127"/>
  <c i="2" r="J201"/>
  <c r="BK189"/>
  <c r="J177"/>
  <c r="J167"/>
  <c r="BK157"/>
  <c r="BK153"/>
  <c r="J142"/>
  <c r="J134"/>
  <c r="BK213"/>
  <c r="J207"/>
  <c r="BK198"/>
  <c r="J191"/>
  <c r="BK184"/>
  <c r="BK180"/>
  <c r="J165"/>
  <c r="BK156"/>
  <c r="BK150"/>
  <c r="BK144"/>
  <c r="BK136"/>
  <c i="1" r="AS94"/>
  <c i="2" r="BK176"/>
  <c r="BK171"/>
  <c r="BK166"/>
  <c r="BK160"/>
  <c r="BK149"/>
  <c r="BK145"/>
  <c r="J141"/>
  <c r="J133"/>
  <c r="J129"/>
  <c r="BK202"/>
  <c r="BK192"/>
  <c r="J181"/>
  <c r="BK173"/>
  <c r="BK159"/>
  <c r="J149"/>
  <c r="BK141"/>
  <c r="BK134"/>
  <c i="3" r="J190"/>
  <c r="BK180"/>
  <c r="J176"/>
  <c r="BK168"/>
  <c r="J153"/>
  <c r="J152"/>
  <c r="BK147"/>
  <c r="BK146"/>
  <c r="BK143"/>
  <c r="BK138"/>
  <c r="BK128"/>
  <c r="J191"/>
  <c r="J175"/>
  <c r="J164"/>
  <c r="BK155"/>
  <c r="BK148"/>
  <c r="BK142"/>
  <c r="BK136"/>
  <c r="J130"/>
  <c r="BK195"/>
  <c r="J186"/>
  <c r="J180"/>
  <c r="BK175"/>
  <c r="J169"/>
  <c r="BK164"/>
  <c r="BK161"/>
  <c r="BK154"/>
  <c r="BK141"/>
  <c r="J135"/>
  <c r="BK129"/>
  <c r="J193"/>
  <c r="BK186"/>
  <c r="J171"/>
  <c r="J157"/>
  <c r="J142"/>
  <c r="J136"/>
  <c i="4" r="J147"/>
  <c r="J144"/>
  <c r="J137"/>
  <c r="J131"/>
  <c r="J148"/>
  <c r="BK145"/>
  <c r="BK131"/>
  <c r="J126"/>
  <c r="J142"/>
  <c r="BK136"/>
  <c r="BK127"/>
  <c i="5" r="J133"/>
  <c r="BK126"/>
  <c r="J132"/>
  <c r="J126"/>
  <c r="J123"/>
  <c r="BK128"/>
  <c i="6" r="BK163"/>
  <c r="BK153"/>
  <c r="BK144"/>
  <c r="BK137"/>
  <c r="J128"/>
  <c r="BK159"/>
  <c r="BK146"/>
  <c r="J138"/>
  <c r="BK130"/>
  <c r="J156"/>
  <c r="BK147"/>
  <c r="J142"/>
  <c r="J132"/>
  <c r="BK156"/>
  <c r="J140"/>
  <c r="BK128"/>
  <c i="7" r="BK122"/>
  <c r="J127"/>
  <c r="J122"/>
  <c r="BK127"/>
  <c r="J121"/>
  <c r="BK123"/>
  <c i="2" l="1" r="T127"/>
  <c r="P151"/>
  <c r="BK175"/>
  <c r="J175"/>
  <c r="J100"/>
  <c r="BK178"/>
  <c r="J178"/>
  <c r="J101"/>
  <c r="BK199"/>
  <c r="J199"/>
  <c r="J102"/>
  <c r="BK211"/>
  <c r="J211"/>
  <c r="J105"/>
  <c i="3" r="BK125"/>
  <c r="J125"/>
  <c r="J98"/>
  <c r="BK144"/>
  <c r="J144"/>
  <c r="J99"/>
  <c r="BK151"/>
  <c r="J151"/>
  <c r="J100"/>
  <c r="R158"/>
  <c r="R184"/>
  <c r="T188"/>
  <c i="4" r="R123"/>
  <c r="R134"/>
  <c r="P143"/>
  <c i="5" r="P121"/>
  <c r="R125"/>
  <c i="6" r="P125"/>
  <c r="R135"/>
  <c r="R145"/>
  <c r="BK151"/>
  <c r="J151"/>
  <c r="J102"/>
  <c r="P161"/>
  <c i="2" r="P127"/>
  <c r="R151"/>
  <c r="R175"/>
  <c r="R178"/>
  <c r="T199"/>
  <c r="R211"/>
  <c r="R210"/>
  <c i="3" r="P125"/>
  <c r="P144"/>
  <c r="R151"/>
  <c r="P158"/>
  <c r="BK184"/>
  <c r="J184"/>
  <c r="J102"/>
  <c r="R188"/>
  <c i="4" r="T123"/>
  <c r="T134"/>
  <c r="R143"/>
  <c i="5" r="T121"/>
  <c r="T120"/>
  <c r="T119"/>
  <c r="T125"/>
  <c i="6" r="BK125"/>
  <c r="J125"/>
  <c r="J98"/>
  <c r="BK135"/>
  <c r="J135"/>
  <c r="J99"/>
  <c r="BK145"/>
  <c r="J145"/>
  <c r="J100"/>
  <c r="P151"/>
  <c r="T161"/>
  <c i="2" r="R127"/>
  <c r="R126"/>
  <c r="R125"/>
  <c r="T151"/>
  <c r="T175"/>
  <c r="T178"/>
  <c r="R199"/>
  <c r="P211"/>
  <c r="P210"/>
  <c i="3" r="T125"/>
  <c r="R144"/>
  <c r="P151"/>
  <c r="T158"/>
  <c r="T184"/>
  <c r="BK188"/>
  <c r="J188"/>
  <c r="J103"/>
  <c i="4" r="P123"/>
  <c r="P134"/>
  <c r="T143"/>
  <c i="5" r="R121"/>
  <c r="R120"/>
  <c r="R119"/>
  <c r="P125"/>
  <c i="6" r="R125"/>
  <c r="P135"/>
  <c r="P145"/>
  <c r="R151"/>
  <c r="R161"/>
  <c i="2" r="BK127"/>
  <c r="J127"/>
  <c r="J98"/>
  <c r="BK151"/>
  <c r="J151"/>
  <c r="J99"/>
  <c r="P175"/>
  <c r="P178"/>
  <c r="P199"/>
  <c r="T211"/>
  <c r="T210"/>
  <c i="3" r="R125"/>
  <c r="R124"/>
  <c r="R123"/>
  <c r="T144"/>
  <c r="T151"/>
  <c r="BK158"/>
  <c r="J158"/>
  <c r="J101"/>
  <c r="P184"/>
  <c r="P188"/>
  <c i="4" r="BK123"/>
  <c r="J123"/>
  <c r="J98"/>
  <c r="BK134"/>
  <c r="J134"/>
  <c r="J99"/>
  <c r="BK143"/>
  <c r="J143"/>
  <c r="J101"/>
  <c i="5" r="BK121"/>
  <c r="BK125"/>
  <c r="J125"/>
  <c r="J99"/>
  <c i="6" r="T125"/>
  <c r="T135"/>
  <c r="T145"/>
  <c r="T151"/>
  <c r="BK161"/>
  <c r="J161"/>
  <c r="J103"/>
  <c i="7" r="BK120"/>
  <c r="J120"/>
  <c r="J98"/>
  <c r="P120"/>
  <c r="P119"/>
  <c r="P118"/>
  <c i="1" r="AU100"/>
  <c i="7" r="R120"/>
  <c r="R119"/>
  <c r="R118"/>
  <c r="T120"/>
  <c r="T119"/>
  <c r="T118"/>
  <c i="2" r="BK208"/>
  <c r="J208"/>
  <c r="J103"/>
  <c i="4" r="BK141"/>
  <c r="J141"/>
  <c r="J100"/>
  <c i="6" r="BK149"/>
  <c r="J149"/>
  <c r="J101"/>
  <c i="7" r="E85"/>
  <c r="J115"/>
  <c r="BE127"/>
  <c r="F92"/>
  <c r="J112"/>
  <c r="BE121"/>
  <c r="BE124"/>
  <c r="BE122"/>
  <c r="BE123"/>
  <c r="BE125"/>
  <c r="BE126"/>
  <c r="BE128"/>
  <c i="6" r="E85"/>
  <c r="F92"/>
  <c r="J120"/>
  <c r="BE132"/>
  <c r="BE136"/>
  <c r="BE137"/>
  <c r="BE142"/>
  <c r="BE144"/>
  <c r="BE152"/>
  <c r="J89"/>
  <c r="BE128"/>
  <c r="BE129"/>
  <c r="BE130"/>
  <c r="BE138"/>
  <c r="BE139"/>
  <c r="BE146"/>
  <c r="BE150"/>
  <c r="BE153"/>
  <c r="BE154"/>
  <c r="BE157"/>
  <c r="BE158"/>
  <c r="BE162"/>
  <c r="BE163"/>
  <c i="5" r="J121"/>
  <c r="J98"/>
  <c i="6" r="BE133"/>
  <c r="BE134"/>
  <c r="BE143"/>
  <c r="BE148"/>
  <c r="BE155"/>
  <c r="BE126"/>
  <c r="BE127"/>
  <c r="BE131"/>
  <c r="BE140"/>
  <c r="BE141"/>
  <c r="BE147"/>
  <c r="BE156"/>
  <c r="BE159"/>
  <c r="BE160"/>
  <c i="4" r="BK122"/>
  <c r="J122"/>
  <c r="J97"/>
  <c i="5" r="E109"/>
  <c r="BE132"/>
  <c r="F116"/>
  <c r="BE123"/>
  <c r="BE124"/>
  <c r="BE126"/>
  <c r="BE128"/>
  <c r="BE129"/>
  <c r="BE133"/>
  <c r="J89"/>
  <c r="BE127"/>
  <c r="J92"/>
  <c r="BE122"/>
  <c r="BE130"/>
  <c r="BE131"/>
  <c i="4" r="J89"/>
  <c r="F92"/>
  <c r="BE125"/>
  <c r="BE126"/>
  <c r="BE129"/>
  <c r="BE130"/>
  <c r="BE132"/>
  <c r="BE135"/>
  <c r="BE138"/>
  <c r="BE144"/>
  <c r="E85"/>
  <c r="J92"/>
  <c r="BE136"/>
  <c r="BE137"/>
  <c r="BE142"/>
  <c r="BE149"/>
  <c r="BE140"/>
  <c r="BE145"/>
  <c r="BE146"/>
  <c r="BE124"/>
  <c r="BE127"/>
  <c r="BE128"/>
  <c r="BE131"/>
  <c r="BE133"/>
  <c r="BE139"/>
  <c r="BE147"/>
  <c r="BE148"/>
  <c i="3" r="J89"/>
  <c r="F92"/>
  <c r="BE127"/>
  <c r="BE129"/>
  <c r="BE131"/>
  <c r="BE132"/>
  <c r="BE143"/>
  <c r="BE145"/>
  <c r="BE152"/>
  <c r="BE155"/>
  <c r="BE156"/>
  <c r="BE161"/>
  <c r="BE162"/>
  <c r="BE164"/>
  <c r="BE165"/>
  <c r="BE166"/>
  <c r="BE167"/>
  <c r="BE173"/>
  <c r="BE174"/>
  <c r="BE175"/>
  <c r="BE178"/>
  <c r="BE180"/>
  <c r="BE181"/>
  <c r="BE182"/>
  <c r="BE183"/>
  <c r="BE191"/>
  <c r="BE193"/>
  <c r="BE194"/>
  <c r="J92"/>
  <c r="BE135"/>
  <c r="BE137"/>
  <c r="BE138"/>
  <c r="BE141"/>
  <c r="BE142"/>
  <c r="BE146"/>
  <c r="BE147"/>
  <c r="BE168"/>
  <c r="BE171"/>
  <c r="BE177"/>
  <c r="BE186"/>
  <c r="BE190"/>
  <c r="BE192"/>
  <c r="BE195"/>
  <c r="E85"/>
  <c r="BE126"/>
  <c r="BE128"/>
  <c r="BE139"/>
  <c r="BE140"/>
  <c r="BE150"/>
  <c r="BE157"/>
  <c r="BE159"/>
  <c r="BE160"/>
  <c r="BE169"/>
  <c r="BE170"/>
  <c r="BE176"/>
  <c r="BE179"/>
  <c r="BE187"/>
  <c r="BE189"/>
  <c r="BE130"/>
  <c r="BE133"/>
  <c r="BE134"/>
  <c r="BE136"/>
  <c r="BE148"/>
  <c r="BE149"/>
  <c r="BE153"/>
  <c r="BE154"/>
  <c r="BE163"/>
  <c r="BE172"/>
  <c r="BE185"/>
  <c i="2" r="J119"/>
  <c r="BE131"/>
  <c r="BE133"/>
  <c r="BE135"/>
  <c r="BE138"/>
  <c r="BE139"/>
  <c r="BE144"/>
  <c r="BE145"/>
  <c r="BE147"/>
  <c r="BE150"/>
  <c r="BE152"/>
  <c r="BE153"/>
  <c r="BE154"/>
  <c r="BE156"/>
  <c r="BE158"/>
  <c r="BE162"/>
  <c r="BE167"/>
  <c r="BE187"/>
  <c r="BE188"/>
  <c r="BE189"/>
  <c r="BE190"/>
  <c r="BE191"/>
  <c r="BE192"/>
  <c r="BE196"/>
  <c r="BE197"/>
  <c r="E85"/>
  <c r="F92"/>
  <c r="BE130"/>
  <c r="BE136"/>
  <c r="BE155"/>
  <c r="BE164"/>
  <c r="BE179"/>
  <c r="BE181"/>
  <c r="BE200"/>
  <c r="BE205"/>
  <c r="BE209"/>
  <c r="J92"/>
  <c r="BE128"/>
  <c r="BE129"/>
  <c r="BE141"/>
  <c r="BE148"/>
  <c r="BE157"/>
  <c r="BE170"/>
  <c r="BE171"/>
  <c r="BE172"/>
  <c r="BE176"/>
  <c r="BE177"/>
  <c r="BE182"/>
  <c r="BE185"/>
  <c r="BE186"/>
  <c r="BE193"/>
  <c r="BE201"/>
  <c r="BE202"/>
  <c r="BE203"/>
  <c r="BE207"/>
  <c r="BE212"/>
  <c r="BE213"/>
  <c r="BE214"/>
  <c r="BE132"/>
  <c r="BE134"/>
  <c r="BE137"/>
  <c r="BE140"/>
  <c r="BE142"/>
  <c r="BE143"/>
  <c r="BE146"/>
  <c r="BE149"/>
  <c r="BE159"/>
  <c r="BE160"/>
  <c r="BE161"/>
  <c r="BE163"/>
  <c r="BE165"/>
  <c r="BE166"/>
  <c r="BE168"/>
  <c r="BE169"/>
  <c r="BE173"/>
  <c r="BE174"/>
  <c r="BE180"/>
  <c r="BE183"/>
  <c r="BE184"/>
  <c r="BE194"/>
  <c r="BE195"/>
  <c r="BE198"/>
  <c r="BE204"/>
  <c r="BE206"/>
  <c r="J34"/>
  <c i="1" r="AW95"/>
  <c i="2" r="F34"/>
  <c i="1" r="BA95"/>
  <c i="3" r="F36"/>
  <c i="1" r="BC96"/>
  <c i="4" r="J34"/>
  <c i="1" r="AW97"/>
  <c i="4" r="F34"/>
  <c i="1" r="BA97"/>
  <c i="5" r="F36"/>
  <c i="1" r="BC98"/>
  <c i="6" r="F34"/>
  <c i="1" r="BA99"/>
  <c i="6" r="F37"/>
  <c i="1" r="BD99"/>
  <c i="2" r="F37"/>
  <c i="1" r="BD95"/>
  <c i="3" r="F37"/>
  <c i="1" r="BD96"/>
  <c i="4" r="F35"/>
  <c i="1" r="BB97"/>
  <c i="5" r="F37"/>
  <c i="1" r="BD98"/>
  <c i="5" r="J34"/>
  <c i="1" r="AW98"/>
  <c i="6" r="F36"/>
  <c i="1" r="BC99"/>
  <c i="7" r="F35"/>
  <c i="1" r="BB100"/>
  <c i="2" r="F35"/>
  <c i="1" r="BB95"/>
  <c i="3" r="F35"/>
  <c i="1" r="BB96"/>
  <c i="4" r="F36"/>
  <c i="1" r="BC97"/>
  <c i="5" r="F34"/>
  <c i="1" r="BA98"/>
  <c i="6" r="J34"/>
  <c i="1" r="AW99"/>
  <c i="7" r="F34"/>
  <c i="1" r="BA100"/>
  <c i="7" r="F37"/>
  <c i="1" r="BD100"/>
  <c i="2" r="F36"/>
  <c i="1" r="BC95"/>
  <c i="3" r="J34"/>
  <c i="1" r="AW96"/>
  <c i="3" r="F34"/>
  <c i="1" r="BA96"/>
  <c i="4" r="F37"/>
  <c i="1" r="BD97"/>
  <c i="5" r="F35"/>
  <c i="1" r="BB98"/>
  <c i="6" r="F35"/>
  <c i="1" r="BB99"/>
  <c i="7" r="J34"/>
  <c i="1" r="AW100"/>
  <c i="7" r="F36"/>
  <c i="1" r="BC100"/>
  <c i="5" l="1" r="P120"/>
  <c r="P119"/>
  <c i="1" r="AU98"/>
  <c i="6" r="T124"/>
  <c r="T123"/>
  <c i="3" r="T124"/>
  <c r="T123"/>
  <c i="4" r="T122"/>
  <c r="T121"/>
  <c r="R122"/>
  <c r="R121"/>
  <c i="2" r="P126"/>
  <c r="P125"/>
  <c i="1" r="AU95"/>
  <c i="5" r="BK120"/>
  <c r="J120"/>
  <c r="J97"/>
  <c i="6" r="R124"/>
  <c r="R123"/>
  <c i="4" r="P122"/>
  <c r="P121"/>
  <c i="1" r="AU97"/>
  <c i="3" r="P124"/>
  <c r="P123"/>
  <c i="1" r="AU96"/>
  <c i="6" r="P124"/>
  <c r="P123"/>
  <c i="1" r="AU99"/>
  <c i="2" r="T126"/>
  <c r="T125"/>
  <c i="6" r="BK124"/>
  <c r="J124"/>
  <c r="J97"/>
  <c i="2" r="BK126"/>
  <c r="J126"/>
  <c r="J97"/>
  <c r="BK210"/>
  <c r="J210"/>
  <c r="J104"/>
  <c i="3" r="BK124"/>
  <c r="J124"/>
  <c r="J97"/>
  <c i="7" r="BK119"/>
  <c r="J119"/>
  <c r="J97"/>
  <c i="4" r="BK121"/>
  <c r="J121"/>
  <c r="J96"/>
  <c i="3" r="J33"/>
  <c i="1" r="AV96"/>
  <c r="AT96"/>
  <c i="4" r="J33"/>
  <c i="1" r="AV97"/>
  <c r="AT97"/>
  <c i="6" r="F33"/>
  <c i="1" r="AZ99"/>
  <c i="2" r="J33"/>
  <c i="1" r="AV95"/>
  <c r="AT95"/>
  <c i="4" r="F33"/>
  <c i="1" r="AZ97"/>
  <c i="6" r="J33"/>
  <c i="1" r="AV99"/>
  <c r="AT99"/>
  <c i="3" r="F33"/>
  <c i="1" r="AZ96"/>
  <c i="5" r="J33"/>
  <c i="1" r="AV98"/>
  <c r="AT98"/>
  <c r="BB94"/>
  <c r="W31"/>
  <c r="BA94"/>
  <c r="W30"/>
  <c r="BD94"/>
  <c r="W33"/>
  <c i="2" r="F33"/>
  <c i="1" r="AZ95"/>
  <c i="5" r="F33"/>
  <c i="1" r="AZ98"/>
  <c i="7" r="J33"/>
  <c i="1" r="AV100"/>
  <c r="AT100"/>
  <c i="7" r="F33"/>
  <c i="1" r="AZ100"/>
  <c r="BC94"/>
  <c r="AY94"/>
  <c i="6" l="1" r="BK123"/>
  <c r="J123"/>
  <c r="J96"/>
  <c i="2" r="BK125"/>
  <c r="J125"/>
  <c r="J96"/>
  <c i="5" r="BK119"/>
  <c r="J119"/>
  <c i="7" r="BK118"/>
  <c r="J118"/>
  <c r="J96"/>
  <c i="3" r="BK123"/>
  <c r="J123"/>
  <c r="J96"/>
  <c i="1" r="AU94"/>
  <c r="AZ94"/>
  <c r="W29"/>
  <c i="5" r="J30"/>
  <c i="1" r="AG98"/>
  <c r="W32"/>
  <c r="AW94"/>
  <c r="AK30"/>
  <c i="4" r="J30"/>
  <c i="1" r="AG97"/>
  <c r="AX94"/>
  <c i="5" l="1" r="J39"/>
  <c r="J96"/>
  <c i="4" r="J39"/>
  <c i="1" r="AN97"/>
  <c r="AN98"/>
  <c i="2" r="J30"/>
  <c i="1" r="AG95"/>
  <c i="3" r="J30"/>
  <c i="1" r="AG96"/>
  <c i="7" r="J30"/>
  <c i="1" r="AG100"/>
  <c i="6" r="J30"/>
  <c i="1" r="AG99"/>
  <c r="AV94"/>
  <c r="AK29"/>
  <c i="7" l="1" r="J39"/>
  <c i="6" r="J39"/>
  <c i="2" r="J39"/>
  <c i="3" r="J39"/>
  <c i="1" r="AN96"/>
  <c r="AN95"/>
  <c r="AN99"/>
  <c r="AN100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<sst xmlns="http://schemas.openxmlformats.org/spreadsheetml/2006/main">
  <si>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</si>
  <si>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</si>
  <si>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</si>
  <si>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</si>
  <si>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</si>
  <si>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{bf300491-43bb-4b24-845f-840884a6ab2e}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</si>
  <si>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</si>
  <si>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</si>
  <si>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</si>
  <si>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</si>
  <si>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</si>
  <si>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</si>
  <si>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</si>
  <si>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</si>
  <si>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</si>
  <si>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</si>
  <si>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</si>
  <si>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kanalizačních stok, komunikace, VO a sadové úpravy, ul. Boženy Němcové, Kolín</t>
  </si>
  <si>
    <t>KSO:</t>
  </si>
  <si>
    <t>CC-CZ:</t>
  </si>
  <si>
    <t>Místo:</t>
  </si>
  <si>
    <t>Kolín</t>
  </si>
  <si>
    <t>Datum:</t>
  </si>
  <si>
    <t>20. 8. 2024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</si>
  <si>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</si>
  <si>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</si>
  <si>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</si>
  <si>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</si>
  <si>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</si>
  <si>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</si>
  <si>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</si>
  <si>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</si>
  <si>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</si>
  <si>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TIMAO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</si>
  <si>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</si>
  <si>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</si>
  <si>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</si>
  <si>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</si>
  <si>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</si>
  <si>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</si>
  <si>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</si>
  <si>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</si>
  <si>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</si>
  <si>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</si>
  <si>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</si>
  <si>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</si>
  <si>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</si>
  <si>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</si>
  <si>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</si>
  <si>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</si>
  <si>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</si>
  <si>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</si>
  <si>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</si>
  <si>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</si>
  <si>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</si>
  <si>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</si>
  <si>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</si>
  <si>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</si>
  <si>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</si>
  <si>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</si>
  <si>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</si>
  <si>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</si>
  <si>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</si>
  <si>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</si>
  <si>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</si>
  <si>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</si>
  <si>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</si>
  <si>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</si>
  <si>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</si>
  <si>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</si>
  <si>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</si>
  <si>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</si>
  <si>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</si>
  <si>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</si>
  <si>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</si>
  <si>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</si>
  <si>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</si>
  <si>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</si>
  <si>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</si>
  <si>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</si>
  <si>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</si>
  <si>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</si>
  <si>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</si>
  <si>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D.2.3.0.1</t>
  </si>
  <si>
    <t>Dopravní infrastruktura</t>
  </si>
  <si>
    <t>STA</t>
  </si>
  <si>
    <t>1</t>
  </si>
  <si>
    <t>{c691774d-f21b-4e8d-8fba-181656a9aa73}</t>
  </si>
  <si>
    <t>2</t>
  </si>
  <si>
    <t>D.2.3.4.4</t>
  </si>
  <si>
    <t>Vodní dílo</t>
  </si>
  <si>
    <t>{2bf54466-c0ed-4fe9-bef7-8d2fff95f58d}</t>
  </si>
  <si>
    <t>D.2.3.6.4</t>
  </si>
  <si>
    <t>Technická infrastruktura</t>
  </si>
  <si>
    <t>{54591b04-3183-491d-86e3-9c495a705b19}</t>
  </si>
  <si>
    <t>OST</t>
  </si>
  <si>
    <t>Ostatní vedlejší náklady</t>
  </si>
  <si>
    <t>{7bb9b839-b370-4db7-a1e1-8be54dbdd21b}</t>
  </si>
  <si>
    <t>D.2.3.7.4</t>
  </si>
  <si>
    <t>Uprava uzemi</t>
  </si>
  <si>
    <t>{de8b97e4-2572-4de2-a64f-6c9bc998d7ea}</t>
  </si>
  <si>
    <t>Přeložka CETIN</t>
  </si>
  <si>
    <t>{7a7f7a54-0945-48f5-a2a2-234e0890ee4d}</t>
  </si>
  <si>
    <t>KRYCÍ LIST SOUPISU PRACÍ</t>
  </si>
  <si>
    <t>Objekt:</t>
  </si>
  <si>
    <t>D.2.3.0.1 - Dopravní infrastruktura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</si>
  <si>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</si>
  <si>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</si>
  <si>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</si>
  <si>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</si>
  <si>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</si>
  <si>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</si>
  <si>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</si>
  <si>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</si>
  <si>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</si>
  <si>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</si>
  <si>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</si>
  <si>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</si>
  <si>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</si>
  <si>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</si>
  <si>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</si>
  <si>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</si>
  <si>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</si>
  <si>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</si>
  <si>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</si>
  <si>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</si>
  <si>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</si>
  <si>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</si>
  <si>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</si>
  <si>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</si>
  <si>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</si>
  <si>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</si>
  <si>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</si>
  <si>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</si>
  <si>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</si>
  <si>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</si>
  <si>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</si>
  <si>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</si>
  <si>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111151102</t>
  </si>
  <si>
    <t>Odstranění travin z celkové plochy do 500 m2 strojně</t>
  </si>
  <si>
    <t>m2</t>
  </si>
  <si>
    <t>CS ÚRS 2024 01</t>
  </si>
  <si>
    <t>4</t>
  </si>
  <si>
    <t>681712839</t>
  </si>
  <si>
    <t>58</t>
  </si>
  <si>
    <t>113106111</t>
  </si>
  <si>
    <t>Rozebrání dlažeb z mozaiky komunikací pro pěší ručně</t>
  </si>
  <si>
    <t>994150099</t>
  </si>
  <si>
    <t>13</t>
  </si>
  <si>
    <t>113107243</t>
  </si>
  <si>
    <t>Odstranění podkladu živičného tl přes 100 do 150 mm strojně pl přes 200 m2</t>
  </si>
  <si>
    <t>1066668727</t>
  </si>
  <si>
    <t>57</t>
  </si>
  <si>
    <t>113106121</t>
  </si>
  <si>
    <t>Rozebrání dlažeb z betonových nebo kamenných dlaždic komunikací pro pěší ručně</t>
  </si>
  <si>
    <t>920097023</t>
  </si>
  <si>
    <t>15</t>
  </si>
  <si>
    <t>113107222</t>
  </si>
  <si>
    <t>Odstranění podkladu z kameniva drceného tl přes 100 do 200 mm strojně pl přes 200 m2</t>
  </si>
  <si>
    <t>-2013708119</t>
  </si>
  <si>
    <t>14</t>
  </si>
  <si>
    <t>113107223</t>
  </si>
  <si>
    <t>Odstranění podkladu z kameniva drceného tl přes 200 do 300 mm strojně pl přes 200 m2</t>
  </si>
  <si>
    <t>1860947274</t>
  </si>
  <si>
    <t>16</t>
  </si>
  <si>
    <t>113202111</t>
  </si>
  <si>
    <t>Vytrhání obrub krajníků obrubníků stojatých</t>
  </si>
  <si>
    <t>m</t>
  </si>
  <si>
    <t>1021592803</t>
  </si>
  <si>
    <t>18</t>
  </si>
  <si>
    <t>116951201</t>
  </si>
  <si>
    <t>Úprava zemin vápnem nebo směsnými hydraulickými pojivy</t>
  </si>
  <si>
    <t>m3</t>
  </si>
  <si>
    <t>-1875833945</t>
  </si>
  <si>
    <t>19</t>
  </si>
  <si>
    <t>M</t>
  </si>
  <si>
    <t>58530159</t>
  </si>
  <si>
    <t>vápno nehašené vzdušné CL 90 jemně mleté</t>
  </si>
  <si>
    <t>t</t>
  </si>
  <si>
    <t>8</t>
  </si>
  <si>
    <t>925938089</t>
  </si>
  <si>
    <t>121112003</t>
  </si>
  <si>
    <t>Sejmutí ornice tl vrstvy do 200 mm ručně</t>
  </si>
  <si>
    <t>-1690666854</t>
  </si>
  <si>
    <t>88</t>
  </si>
  <si>
    <t>132154204</t>
  </si>
  <si>
    <t>Hloubení zapažených rýh š do 2000 mm v hornině třídy těžitelnosti I skupiny 1 a 2 objem do 500 m3</t>
  </si>
  <si>
    <t>1050841471</t>
  </si>
  <si>
    <t>89</t>
  </si>
  <si>
    <t>132254204</t>
  </si>
  <si>
    <t>Hloubení zapažených rýh š do 2000 mm v hornině třídy těžitelnosti I skupiny 3 objem do 500 m3</t>
  </si>
  <si>
    <t>468385281</t>
  </si>
  <si>
    <t>90</t>
  </si>
  <si>
    <t>132354204</t>
  </si>
  <si>
    <t>Hloubení zapažených rýh š do 2000 mm v hornině třídy těžitelnosti II skupiny 4 objem do 500 m3</t>
  </si>
  <si>
    <t>-731133984</t>
  </si>
  <si>
    <t>91</t>
  </si>
  <si>
    <t>132454204</t>
  </si>
  <si>
    <t>Hloubení zapažených rýh š do 2000 mm v hornině třídy těžitelnosti II skupiny 5 objem do 500 m3</t>
  </si>
  <si>
    <t>-1977104549</t>
  </si>
  <si>
    <t>92</t>
  </si>
  <si>
    <t>174251101</t>
  </si>
  <si>
    <t>Zásyp jam, šachet rýh nebo kolem objektů sypaninou bez zhutnění</t>
  </si>
  <si>
    <t>901242583</t>
  </si>
  <si>
    <t>93</t>
  </si>
  <si>
    <t>58344197</t>
  </si>
  <si>
    <t>štěrkodrť frakce 0/63</t>
  </si>
  <si>
    <t>464773939</t>
  </si>
  <si>
    <t>53</t>
  </si>
  <si>
    <t>181311103</t>
  </si>
  <si>
    <t>Rozprostření ornice tl vrstvy do 200 mm v rovině nebo ve svahu do 1:5 ručně</t>
  </si>
  <si>
    <t>59891322</t>
  </si>
  <si>
    <t>54</t>
  </si>
  <si>
    <t>181351103</t>
  </si>
  <si>
    <t>Rozprostření ornice tl vrstvy do 200 mm pl přes 100 do 500 m2 v rovině nebo ve svahu do 1:5 strojně</t>
  </si>
  <si>
    <t>-947878839</t>
  </si>
  <si>
    <t>181951111</t>
  </si>
  <si>
    <t>Úprava pláně v hornině třídy těžitelnosti I skupiny 1 až 3 bez zhutnění strojně</t>
  </si>
  <si>
    <t>1239565248</t>
  </si>
  <si>
    <t>52</t>
  </si>
  <si>
    <t>181951113</t>
  </si>
  <si>
    <t>Úprava pláně v hornině třídy těžitelnosti II skupiny 4 a 5 bez zhutnění strojně</t>
  </si>
  <si>
    <t>-788049943</t>
  </si>
  <si>
    <t>20</t>
  </si>
  <si>
    <t>171152501</t>
  </si>
  <si>
    <t>Zhutnění podloží z hornin soudržných nebo nesoudržných pod násypy</t>
  </si>
  <si>
    <t>75920805</t>
  </si>
  <si>
    <t>55</t>
  </si>
  <si>
    <t>182303111</t>
  </si>
  <si>
    <t>Doplnění zeminy nebo substrátu na travnatých plochách tl do 50 mm rovina v rovinně a svahu do 1:5</t>
  </si>
  <si>
    <t>1557061365</t>
  </si>
  <si>
    <t>56</t>
  </si>
  <si>
    <t>10364100</t>
  </si>
  <si>
    <t>zemina pro terénní úpravy - tříděná</t>
  </si>
  <si>
    <t>1348367330</t>
  </si>
  <si>
    <t>5</t>
  </si>
  <si>
    <t>Komunikace pozemní</t>
  </si>
  <si>
    <t>63</t>
  </si>
  <si>
    <t>564831011</t>
  </si>
  <si>
    <t>Podklad ze štěrkodrtě ŠD plochy do 100 m2 tl 100 mm</t>
  </si>
  <si>
    <t>-1413451168</t>
  </si>
  <si>
    <t>80</t>
  </si>
  <si>
    <t>564851111</t>
  </si>
  <si>
    <t>Podklad ze štěrkodrtě ŠD plochy přes 100 m2 tl 150 mm</t>
  </si>
  <si>
    <t>-167313628</t>
  </si>
  <si>
    <t>81</t>
  </si>
  <si>
    <t>1667467984</t>
  </si>
  <si>
    <t>23</t>
  </si>
  <si>
    <t>564861011</t>
  </si>
  <si>
    <t>Podklad ze štěrkodrtě ŠD plochy do 100 m2 tl 200 mm</t>
  </si>
  <si>
    <t>456251535</t>
  </si>
  <si>
    <t>24</t>
  </si>
  <si>
    <t>564871011</t>
  </si>
  <si>
    <t>Podklad ze štěrkodrtě ŠD plochy do 100 m2 tl 250 mm</t>
  </si>
  <si>
    <t>-29506055</t>
  </si>
  <si>
    <t>26</t>
  </si>
  <si>
    <t>565155121</t>
  </si>
  <si>
    <t>Asfaltový beton vrstva podkladní ACP 16 (obalované kamenivo OKS) tl 70 mm š přes 3 m</t>
  </si>
  <si>
    <t>-70985403</t>
  </si>
  <si>
    <t>27</t>
  </si>
  <si>
    <t>573111112</t>
  </si>
  <si>
    <t>Postřik živičný infiltrační s posypem z asfaltu množství 1 kg/m2</t>
  </si>
  <si>
    <t>-1138566418</t>
  </si>
  <si>
    <t>28</t>
  </si>
  <si>
    <t>573211109</t>
  </si>
  <si>
    <t>Postřik živičný spojovací z asfaltu v množství 0,50 kg/m2</t>
  </si>
  <si>
    <t>328844470</t>
  </si>
  <si>
    <t>29</t>
  </si>
  <si>
    <t>577134111</t>
  </si>
  <si>
    <t>Asfaltový beton vrstva obrusná ACO 11+ (ABS) tř. I tl 40 mm š do 3 m z nemodifikovaného asfaltu</t>
  </si>
  <si>
    <t>1838231668</t>
  </si>
  <si>
    <t>59</t>
  </si>
  <si>
    <t>596211110</t>
  </si>
  <si>
    <t>Kladení zámkové dlažby komunikací pro pěší ručně tl 60 mm skupiny A pl do 50 m2</t>
  </si>
  <si>
    <t>1415517542</t>
  </si>
  <si>
    <t>60</t>
  </si>
  <si>
    <t>59245320</t>
  </si>
  <si>
    <t>dlažba chodníková betonová 400x400mm tl 50mm přírodní</t>
  </si>
  <si>
    <t>-493090003</t>
  </si>
  <si>
    <t>30</t>
  </si>
  <si>
    <t>596211111</t>
  </si>
  <si>
    <t>Kladení zámkové dlažby komunikací pro pěší ručně tl 60 mm skupiny A pl přes 50 do 100 m2</t>
  </si>
  <si>
    <t>172983319</t>
  </si>
  <si>
    <t>31</t>
  </si>
  <si>
    <t>59245018</t>
  </si>
  <si>
    <t>dlažba skladebná betonová 200x100mm tl 60mm přírodní</t>
  </si>
  <si>
    <t>-355359060</t>
  </si>
  <si>
    <t>32</t>
  </si>
  <si>
    <t>59245016</t>
  </si>
  <si>
    <t>dlažba skladebná betonová 100x100mm tl 60mm přírodní</t>
  </si>
  <si>
    <t>-419383683</t>
  </si>
  <si>
    <t>33</t>
  </si>
  <si>
    <t>59245222</t>
  </si>
  <si>
    <t>dlažba zámková betonová tvaru I základní pro nevidomé 196x161mm tl 60mm barevná</t>
  </si>
  <si>
    <t>-126520165</t>
  </si>
  <si>
    <t>34</t>
  </si>
  <si>
    <t>596211210</t>
  </si>
  <si>
    <t>Kladení zámkové dlažby komunikací pro pěší ručně tl 80 mm skupiny A pl do 50 m2</t>
  </si>
  <si>
    <t>-789685970</t>
  </si>
  <si>
    <t>35</t>
  </si>
  <si>
    <t>59245004</t>
  </si>
  <si>
    <t>dlažba skladebná betonová 200x200mm tl 80mm barevná</t>
  </si>
  <si>
    <t>371798510</t>
  </si>
  <si>
    <t>36</t>
  </si>
  <si>
    <t>59245224</t>
  </si>
  <si>
    <t>dlažba zámková betonová tvaru I základní pro nevidomé 196x161mm tl 80mm barevná</t>
  </si>
  <si>
    <t>-1263264843</t>
  </si>
  <si>
    <t>61</t>
  </si>
  <si>
    <t>-850180769</t>
  </si>
  <si>
    <t>62</t>
  </si>
  <si>
    <t>59245005</t>
  </si>
  <si>
    <t>dlažba skladebná betonová 200x100mm tl 80mm barevná</t>
  </si>
  <si>
    <t>-946658409</t>
  </si>
  <si>
    <t>64</t>
  </si>
  <si>
    <t>59245020</t>
  </si>
  <si>
    <t>dlažba skladebná betonová 200x100mm tl 80mm přírodní</t>
  </si>
  <si>
    <t>-1680071915</t>
  </si>
  <si>
    <t>37</t>
  </si>
  <si>
    <t>596412R01</t>
  </si>
  <si>
    <t>Kladení zasakovací dlažby pro pozemní komunikace ručně tl 120 mm</t>
  </si>
  <si>
    <t>1730549568</t>
  </si>
  <si>
    <t>38</t>
  </si>
  <si>
    <t>592450R02</t>
  </si>
  <si>
    <t>dlažba zasakovací betonová 120 mm</t>
  </si>
  <si>
    <t>-1689379223</t>
  </si>
  <si>
    <t>Trubní vedení</t>
  </si>
  <si>
    <t>86</t>
  </si>
  <si>
    <t>230202033</t>
  </si>
  <si>
    <t>Montáž chráničky plastové průměru přes 110 do 160 mm</t>
  </si>
  <si>
    <t>CS ÚRS 2024 02</t>
  </si>
  <si>
    <t>736041023</t>
  </si>
  <si>
    <t>87</t>
  </si>
  <si>
    <t>28613531R</t>
  </si>
  <si>
    <t>chránička dělená pevná 110 mm, HDPE</t>
  </si>
  <si>
    <t>128</t>
  </si>
  <si>
    <t>1378219773</t>
  </si>
  <si>
    <t>9</t>
  </si>
  <si>
    <t>Ostatní konstrukce a práce, bourání</t>
  </si>
  <si>
    <t>67</t>
  </si>
  <si>
    <t>916241213</t>
  </si>
  <si>
    <t>Osazení obrubníku kamenného stojatého s boční opěrou do lože z betonu prostého</t>
  </si>
  <si>
    <t>-42814369</t>
  </si>
  <si>
    <t>68</t>
  </si>
  <si>
    <t>58380005</t>
  </si>
  <si>
    <t>obrubník kamenný žulový přímý 1000x200x250mm</t>
  </si>
  <si>
    <t>-714551700</t>
  </si>
  <si>
    <t>65</t>
  </si>
  <si>
    <t>919112212</t>
  </si>
  <si>
    <t>Řezání spár pro vytvoření komůrky š 10 mm hl 20 mm pro těsnící zálivku v živičném krytu</t>
  </si>
  <si>
    <t>-1226106361</t>
  </si>
  <si>
    <t>66</t>
  </si>
  <si>
    <t>919121111</t>
  </si>
  <si>
    <t>Těsnění spár zálivkou za studena pro komůrky š 10 mm hl 20 mm s těsnicím profilem</t>
  </si>
  <si>
    <t>-2087046786</t>
  </si>
  <si>
    <t>44</t>
  </si>
  <si>
    <t>966006132</t>
  </si>
  <si>
    <t>Odstranění značek dopravních nebo orientačních se sloupky s betonovými patkami</t>
  </si>
  <si>
    <t>kus</t>
  </si>
  <si>
    <t>825540839</t>
  </si>
  <si>
    <t>47</t>
  </si>
  <si>
    <t>914111111</t>
  </si>
  <si>
    <t>Montáž svislé dopravní značky do velikosti 1 m2 objímkami na sloupek nebo konzolu</t>
  </si>
  <si>
    <t>855835048</t>
  </si>
  <si>
    <t>48</t>
  </si>
  <si>
    <t>914111121</t>
  </si>
  <si>
    <t>Montáž svislé dopravní značky do velikosti 2 m2 objímkami na sloupek nebo konzolu</t>
  </si>
  <si>
    <t>-1666410925</t>
  </si>
  <si>
    <t>49</t>
  </si>
  <si>
    <t>40445655</t>
  </si>
  <si>
    <t>informativní značky zónové IZ6, IZ7 1000x1500mm</t>
  </si>
  <si>
    <t>846623489</t>
  </si>
  <si>
    <t>45</t>
  </si>
  <si>
    <t>914511111</t>
  </si>
  <si>
    <t>Montáž sloupku dopravních značek délky do 3,5 m s betonovým základem</t>
  </si>
  <si>
    <t>2036932230</t>
  </si>
  <si>
    <t>46</t>
  </si>
  <si>
    <t>40445225</t>
  </si>
  <si>
    <t>sloupek pro dopravní značku Zn D 60mm v 3,5m</t>
  </si>
  <si>
    <t>1501759158</t>
  </si>
  <si>
    <t>50</t>
  </si>
  <si>
    <t>916132112</t>
  </si>
  <si>
    <t>Osazení obruby z betonové přídlažby bez boční opěry do lože z betonu prostého</t>
  </si>
  <si>
    <t>-1378155705</t>
  </si>
  <si>
    <t>51</t>
  </si>
  <si>
    <t>59218001</t>
  </si>
  <si>
    <t>krajník betonový silniční 500x250x80mm</t>
  </si>
  <si>
    <t>480974563</t>
  </si>
  <si>
    <t>39</t>
  </si>
  <si>
    <t>916231213</t>
  </si>
  <si>
    <t>Osazení chodníkového obrubníku betonového stojatého s boční opěrou do lože z betonu prostého</t>
  </si>
  <si>
    <t>2043744850</t>
  </si>
  <si>
    <t>40</t>
  </si>
  <si>
    <t>59217019</t>
  </si>
  <si>
    <t>obrubník betonový chodníkový 1000x100x200mm</t>
  </si>
  <si>
    <t>-602642601</t>
  </si>
  <si>
    <t>41</t>
  </si>
  <si>
    <t>59217023</t>
  </si>
  <si>
    <t>obrubník betonový chodníkový 1000x150x250mm</t>
  </si>
  <si>
    <t>1850275726</t>
  </si>
  <si>
    <t>43</t>
  </si>
  <si>
    <t>59217062</t>
  </si>
  <si>
    <t>obrubník parkový betonový 1000x50x250mm přírodní</t>
  </si>
  <si>
    <t>1958499523</t>
  </si>
  <si>
    <t>42</t>
  </si>
  <si>
    <t>59217032</t>
  </si>
  <si>
    <t>obrubník silniční betonový 1000x150x150mm</t>
  </si>
  <si>
    <t>1987897446</t>
  </si>
  <si>
    <t>82</t>
  </si>
  <si>
    <t>59217072</t>
  </si>
  <si>
    <t>obrubník silniční betonový 1000x100x250mm</t>
  </si>
  <si>
    <t>1895003488</t>
  </si>
  <si>
    <t>17</t>
  </si>
  <si>
    <t>919735112</t>
  </si>
  <si>
    <t>Řezání stávajícího živičného krytu hl přes 50 do 100 mm</t>
  </si>
  <si>
    <t>-272776228</t>
  </si>
  <si>
    <t>94</t>
  </si>
  <si>
    <t>vlastní kalkulace_5</t>
  </si>
  <si>
    <t>Překrytí geotextilií</t>
  </si>
  <si>
    <t>512</t>
  </si>
  <si>
    <t>-822936533</t>
  </si>
  <si>
    <t>997</t>
  </si>
  <si>
    <t>Přesun sutě</t>
  </si>
  <si>
    <t>69</t>
  </si>
  <si>
    <t>997221551</t>
  </si>
  <si>
    <t>Vodorovná doprava suti ze sypkých materiálů do 1 km</t>
  </si>
  <si>
    <t>CS ÚRS 2022 02</t>
  </si>
  <si>
    <t>-49485690</t>
  </si>
  <si>
    <t>70</t>
  </si>
  <si>
    <t>997221559</t>
  </si>
  <si>
    <t>Příplatek ZKD 1 km u vodorovné dopravy suti ze sypkých materiálů</t>
  </si>
  <si>
    <t>-19798211</t>
  </si>
  <si>
    <t>71</t>
  </si>
  <si>
    <t>997221571</t>
  </si>
  <si>
    <t>Vodorovná doprava vybouraných hmot do 1 km</t>
  </si>
  <si>
    <t>2145874150</t>
  </si>
  <si>
    <t>72</t>
  </si>
  <si>
    <t>997221579</t>
  </si>
  <si>
    <t>Příplatek ZKD 1 km u vodorovné dopravy vybouraných hmot</t>
  </si>
  <si>
    <t>1022595779</t>
  </si>
  <si>
    <t>73</t>
  </si>
  <si>
    <t>997221861</t>
  </si>
  <si>
    <t>Poplatek za uložení stavebního odpadu na recyklační skládce (skládkovné) z prostého betonu pod kódem 17 01 01</t>
  </si>
  <si>
    <t>787676215</t>
  </si>
  <si>
    <t>74</t>
  </si>
  <si>
    <t>997221873</t>
  </si>
  <si>
    <t>Poplatek za uložení stavebního odpadu na recyklační skládce (skládkovné) zeminy a kamení zatříděného do Katalogu odpadů pod kódem 17 05 04</t>
  </si>
  <si>
    <t>-383389092</t>
  </si>
  <si>
    <t>83</t>
  </si>
  <si>
    <t>28323010</t>
  </si>
  <si>
    <t>fólie profilovaná (nopová) drenážní HDPE s výškou nopů 20mm</t>
  </si>
  <si>
    <t>-1072899154</t>
  </si>
  <si>
    <t>75</t>
  </si>
  <si>
    <t>997221875</t>
  </si>
  <si>
    <t>Poplatek za uložení stavebního odpadu na recyklační skládce (skládkovné) asfaltového bez obsahu dehtu zatříděného do Katalogu odpadů pod kódem 17 03 02</t>
  </si>
  <si>
    <t>-910560959</t>
  </si>
  <si>
    <t>998</t>
  </si>
  <si>
    <t>Přesun hmot</t>
  </si>
  <si>
    <t>76</t>
  </si>
  <si>
    <t>998225111</t>
  </si>
  <si>
    <t>Přesun hmot pro pozemní komunikace s krytem z kamene, monolitickým betonovým nebo živičným</t>
  </si>
  <si>
    <t>847793166</t>
  </si>
  <si>
    <t>PSV</t>
  </si>
  <si>
    <t>Práce a dodávky PSV</t>
  </si>
  <si>
    <t>711</t>
  </si>
  <si>
    <t>Izolace proti vodě, vlhkosti a plynům</t>
  </si>
  <si>
    <t>77</t>
  </si>
  <si>
    <t>711161273</t>
  </si>
  <si>
    <t>Provedení izolace proti zemní vlhkosti svislé z nopové fólie</t>
  </si>
  <si>
    <t>1443988308</t>
  </si>
  <si>
    <t>78</t>
  </si>
  <si>
    <t>28323005</t>
  </si>
  <si>
    <t>fólie profilovaná (nopová) drenážní HDPE s výškou nopů 8mm</t>
  </si>
  <si>
    <t>-1126634151</t>
  </si>
  <si>
    <t>79</t>
  </si>
  <si>
    <t>998711101</t>
  </si>
  <si>
    <t>Přesun hmot tonážní pro izolace proti vodě, vlhkosti a plynům v objektech v do 6 m</t>
  </si>
  <si>
    <t>-989841629</t>
  </si>
  <si>
    <t>D.2.3.4.4 - Vodní dílo</t>
  </si>
  <si>
    <t xml:space="preserve">    4 - Vodorovné konstrukce</t>
  </si>
  <si>
    <t>119001405</t>
  </si>
  <si>
    <t>Dočasné zajištění potrubí z PE DN do 200 mm</t>
  </si>
  <si>
    <t>423997035</t>
  </si>
  <si>
    <t>119001422</t>
  </si>
  <si>
    <t>Dočasné zajištění kabelů a kabelových tratí z 6 volně ložených kabelů</t>
  </si>
  <si>
    <t>77637694</t>
  </si>
  <si>
    <t>6</t>
  </si>
  <si>
    <t>132151101</t>
  </si>
  <si>
    <t>Hloubení rýh nezapažených š do 800 mm v hornině třídy těžitelnosti I skupiny 1 a 2 objem do 20 m3 strojně</t>
  </si>
  <si>
    <t>-721402790</t>
  </si>
  <si>
    <t>132251101</t>
  </si>
  <si>
    <t>Hloubení rýh nezapažených š do 800 mm v hornině třídy těžitelnosti I skupiny 3 objem do 20 m3 strojně</t>
  </si>
  <si>
    <t>232411517</t>
  </si>
  <si>
    <t>132351101</t>
  </si>
  <si>
    <t>Hloubení rýh nezapažených š do 800 mm v hornině třídy těžitelnosti II skupiny 4 objem do 20 m3 strojně</t>
  </si>
  <si>
    <t>-1656722973</t>
  </si>
  <si>
    <t>132451101</t>
  </si>
  <si>
    <t>Hloubení rýh nezapažených š do 800 mm v hornině třídy těžitelnosti II skupiny 5 objem do 20 m3 strojně</t>
  </si>
  <si>
    <t>1290538817</t>
  </si>
  <si>
    <t>1629849153</t>
  </si>
  <si>
    <t>-539486321</t>
  </si>
  <si>
    <t>2056378678</t>
  </si>
  <si>
    <t>-1798322412</t>
  </si>
  <si>
    <t>139001101</t>
  </si>
  <si>
    <t>Příplatek za ztížení vykopávky v blízkosti podzemního vedení</t>
  </si>
  <si>
    <t>-2084075725</t>
  </si>
  <si>
    <t>162351103</t>
  </si>
  <si>
    <t>Vodorovné přemístění přes 50 do 500 m výkopku/sypaniny z horniny třídy těžitelnosti I skupiny 1 až 3</t>
  </si>
  <si>
    <t>-1358415966</t>
  </si>
  <si>
    <t>167151111</t>
  </si>
  <si>
    <t>Nakládání výkopku z hornin třídy těžitelnosti I skupiny 1 až 3 přes 100 m3</t>
  </si>
  <si>
    <t>180360505</t>
  </si>
  <si>
    <t>174151101</t>
  </si>
  <si>
    <t>Zásyp jam, šachet rýh nebo kolem objektů sypaninou se zhutněním</t>
  </si>
  <si>
    <t>-1405215338</t>
  </si>
  <si>
    <t>1777570038</t>
  </si>
  <si>
    <t>151811132</t>
  </si>
  <si>
    <t>Osazení pažicího boxu hl výkopu do 4 m š přes 1,2 do 2,5 m</t>
  </si>
  <si>
    <t>1783285056</t>
  </si>
  <si>
    <t>151811232</t>
  </si>
  <si>
    <t>Odstranění pažicího boxu hl výkopu do 4 m š přes 1,2 do 2,5 m</t>
  </si>
  <si>
    <t>407980369</t>
  </si>
  <si>
    <t>113107342</t>
  </si>
  <si>
    <t>Odstranění podkladu živičného tl přes 50 do 100 mm strojně pl do 50 m2</t>
  </si>
  <si>
    <t>1717316438</t>
  </si>
  <si>
    <t>Vodorovné konstrukce</t>
  </si>
  <si>
    <t>11</t>
  </si>
  <si>
    <t>451573111</t>
  </si>
  <si>
    <t>Lože pod potrubí otevřený výkop ze štěrkopísku</t>
  </si>
  <si>
    <t>-217790185</t>
  </si>
  <si>
    <t>175151101</t>
  </si>
  <si>
    <t>Obsypání potrubí strojně sypaninou bez prohození, uloženou do 3 m</t>
  </si>
  <si>
    <t>-1442471874</t>
  </si>
  <si>
    <t>58337308</t>
  </si>
  <si>
    <t>štěrkopísek frakce 0/2</t>
  </si>
  <si>
    <t>1312061488</t>
  </si>
  <si>
    <t>452351111</t>
  </si>
  <si>
    <t>Bednění podkladních desek nebo sedlového lože pod potrubí, stoky a drobné objekty otevřený výkop zřízení</t>
  </si>
  <si>
    <t>-41841890</t>
  </si>
  <si>
    <t>452311141</t>
  </si>
  <si>
    <t>Podkladní desky z betonu prostého bez zvýšených nároků na prostředí tř. C 16/20 otevřený výkop</t>
  </si>
  <si>
    <t>-1614029122</t>
  </si>
  <si>
    <t>452351112</t>
  </si>
  <si>
    <t>Bednění podkladních desek nebo sedlového lože pod potrubí, stoky a drobné objekty otevřený výkop odstranění</t>
  </si>
  <si>
    <t>49080089</t>
  </si>
  <si>
    <t>564851011</t>
  </si>
  <si>
    <t>Podklad ze štěrkodrtě ŠD plochy do 100 m2 tl 150 mm</t>
  </si>
  <si>
    <t>1430380150</t>
  </si>
  <si>
    <t>1402566274</t>
  </si>
  <si>
    <t>-1319335237</t>
  </si>
  <si>
    <t>-208075746</t>
  </si>
  <si>
    <t>461319308</t>
  </si>
  <si>
    <t>206121500</t>
  </si>
  <si>
    <t>810391811</t>
  </si>
  <si>
    <t>Bourání stávajícího potrubí z betonu DN přes 200 do 400</t>
  </si>
  <si>
    <t>-1248188978</t>
  </si>
  <si>
    <t>830391811</t>
  </si>
  <si>
    <t>Bourání stávajícího kameninového potrubí DN přes 205 do 400</t>
  </si>
  <si>
    <t>1720623934</t>
  </si>
  <si>
    <t>871310320</t>
  </si>
  <si>
    <t>Montáž kanalizačního potrubí hladkého plnostěnného SN 12 z polypropylenu DN 150</t>
  </si>
  <si>
    <t>259072915</t>
  </si>
  <si>
    <t>28617025</t>
  </si>
  <si>
    <t>trubka kanalizační PP plnostěnná třívrstvá DN 150x1000mm SN12</t>
  </si>
  <si>
    <t>1306398314</t>
  </si>
  <si>
    <t>871310330</t>
  </si>
  <si>
    <t>Montáž kanalizačního potrubí hladkého plnostěnného SN 16 z polypropylenu DN 150</t>
  </si>
  <si>
    <t>-1738014528</t>
  </si>
  <si>
    <t>FRK.54401150</t>
  </si>
  <si>
    <t>RailPipe DN/ID 150 (TP) celoperforovaná drenážní trubka z PP, SN16, šířka štěrbin 2,5 mm, s HPQ a certifikací EBA, pro všechny oblasti tlaku v kolejovém tělese</t>
  </si>
  <si>
    <t>-537440411</t>
  </si>
  <si>
    <t>871350320</t>
  </si>
  <si>
    <t>Montáž kanalizačního potrubí hladkého plnostěnného SN 12 z polypropylenu DN 200</t>
  </si>
  <si>
    <t>690190874</t>
  </si>
  <si>
    <t>28617026</t>
  </si>
  <si>
    <t>trubka kanalizační PP plnostěnná třívrstvá DN 200x1000mm SN12</t>
  </si>
  <si>
    <t>1925765450</t>
  </si>
  <si>
    <t>871370320</t>
  </si>
  <si>
    <t>Montáž kanalizačního potrubí hladkého plnostěnného SN 12 z polypropylenu DN 300</t>
  </si>
  <si>
    <t>-1139376436</t>
  </si>
  <si>
    <t>22</t>
  </si>
  <si>
    <t>28617028</t>
  </si>
  <si>
    <t>trubka kanalizační PP plnostěnná třívrstvá DN 300x1000mm SN12</t>
  </si>
  <si>
    <t>648790584</t>
  </si>
  <si>
    <t>877310310</t>
  </si>
  <si>
    <t>Montáž kolen na kanalizačním potrubí z PP nebo tvrdého PVC trub hladkých plnostěnných DN 150</t>
  </si>
  <si>
    <t>-1938771925</t>
  </si>
  <si>
    <t>28617182</t>
  </si>
  <si>
    <t>koleno kanalizační PP třívrstvé SN16 DN 150x45°</t>
  </si>
  <si>
    <t>1284873900</t>
  </si>
  <si>
    <t>877350310</t>
  </si>
  <si>
    <t>Montáž kolen na kanalizačním potrubí z PP nebo tvrdého PVC trub hladkých plnostěnných DN 200</t>
  </si>
  <si>
    <t>1162259470</t>
  </si>
  <si>
    <t>28617183</t>
  </si>
  <si>
    <t>koleno kanalizační PP třívrstvé SN16 DN 200x45°</t>
  </si>
  <si>
    <t>-1428490297</t>
  </si>
  <si>
    <t>877370320</t>
  </si>
  <si>
    <t>Montáž odboček na kanalizačním potrubí z PP nebo tvrdého PVC trub hladkých plnostěnných DN 300</t>
  </si>
  <si>
    <t>1736340631</t>
  </si>
  <si>
    <t>28617215</t>
  </si>
  <si>
    <t>odbočka kanalizační PP třívrstvá SN16 45° DN 300/200</t>
  </si>
  <si>
    <t>-1796646972</t>
  </si>
  <si>
    <t>28617214</t>
  </si>
  <si>
    <t>odbočka kanalizační PP třívrstvá SN16 45° DN 300/150</t>
  </si>
  <si>
    <t>2117457080</t>
  </si>
  <si>
    <t>890251851</t>
  </si>
  <si>
    <t>Bourání šachet z prostého betonu strojně obestavěného prostoru přes 3 do 5 m3</t>
  </si>
  <si>
    <t>1104273402</t>
  </si>
  <si>
    <t>899101211</t>
  </si>
  <si>
    <t>Demontáž poklopů litinových nebo ocelových včetně rámů hmotnosti do 50 kg</t>
  </si>
  <si>
    <t>-1924527064</t>
  </si>
  <si>
    <t>1902509-R06</t>
  </si>
  <si>
    <t>Zřízení kanalizační šachty DN 1000 z betonových dílců, vč. dodávky dna, skruží, stupadel, těsnění, vyrovnávacích prstenců a napojení potrubí</t>
  </si>
  <si>
    <t>-911855545</t>
  </si>
  <si>
    <t>25</t>
  </si>
  <si>
    <t>899104112</t>
  </si>
  <si>
    <t>Osazení poklopů litinových, ocelových nebo železobetonových včetně rámů pro třídu zatížení D400, E600</t>
  </si>
  <si>
    <t>2081767078</t>
  </si>
  <si>
    <t>28661935</t>
  </si>
  <si>
    <t>poklop šachtový litinový DN 600 pro třídu zatížení D400</t>
  </si>
  <si>
    <t>1967617068</t>
  </si>
  <si>
    <t>895941R07</t>
  </si>
  <si>
    <t>Zřízení uliční vpusti s rámem a mříží vč. dodávky materiálu dle samostatného výkresu v technické dokumentaci</t>
  </si>
  <si>
    <t>1594290967</t>
  </si>
  <si>
    <t>892372121</t>
  </si>
  <si>
    <t>Tlaková zkouška vzduchem potrubí DN 300 těsnícím vakem ucpávkovým</t>
  </si>
  <si>
    <t>úsek</t>
  </si>
  <si>
    <t>1331359482</t>
  </si>
  <si>
    <t>359901211</t>
  </si>
  <si>
    <t>Monitoring stoky jakékoli výšky na nové kanalizaci</t>
  </si>
  <si>
    <t>1310967462</t>
  </si>
  <si>
    <t>919112222</t>
  </si>
  <si>
    <t>Řezání spár pro vytvoření komůrky š 15 mm hl 25 mm pro těsnící zálivku v živičném krytu</t>
  </si>
  <si>
    <t>900072190</t>
  </si>
  <si>
    <t>919121121</t>
  </si>
  <si>
    <t>Těsnění spár zálivkou za studena pro komůrky š 15 mm hl 25 mm s těsnicím profilem</t>
  </si>
  <si>
    <t>-430827263</t>
  </si>
  <si>
    <t>303054991</t>
  </si>
  <si>
    <t>973987330</t>
  </si>
  <si>
    <t>1852546414</t>
  </si>
  <si>
    <t>-2014240261</t>
  </si>
  <si>
    <t>2064323050</t>
  </si>
  <si>
    <t>Poplatek za uložení na recyklační skládce (skládkovné) stavebního odpadu z prostého betonu pod kódem 17 01 01</t>
  </si>
  <si>
    <t>-1293164355</t>
  </si>
  <si>
    <t>Poplatek za uložení na recyklační skládce (skládkovné) stavebního odpadu zeminy a kamení zatříděného do Katalogu odpadů pod kódem 17 05 04</t>
  </si>
  <si>
    <t>1092530823</t>
  </si>
  <si>
    <t>Poplatek za uložení na recyklační skládce (skládkovné) stavebního odpadu asfaltového bez obsahu dehtu zatříděného do Katalogu odpadů pod kódem 17 03 02</t>
  </si>
  <si>
    <t>-1884762775</t>
  </si>
  <si>
    <t>D.2.3.6.4 - Technická infrastruktura</t>
  </si>
  <si>
    <t xml:space="preserve">    R01 - Kabel silový, izolace PVC</t>
  </si>
  <si>
    <t xml:space="preserve">    R02 - Stavební a zemní práce, montáž</t>
  </si>
  <si>
    <t xml:space="preserve">    R03 - Demontáže</t>
  </si>
  <si>
    <t xml:space="preserve">    R04 - Ostatní profese</t>
  </si>
  <si>
    <t>R01</t>
  </si>
  <si>
    <t>Kabel silový, izolace PVC</t>
  </si>
  <si>
    <t>R01.1</t>
  </si>
  <si>
    <t>svodový kabel CYKY-J 3x1.5, volně vč. montáže</t>
  </si>
  <si>
    <t>-2038666586</t>
  </si>
  <si>
    <t>R01.2</t>
  </si>
  <si>
    <t>zemní vedení CYKY-J 4x10, volně vč. montáže</t>
  </si>
  <si>
    <t>-1428663122</t>
  </si>
  <si>
    <t>R01.3</t>
  </si>
  <si>
    <t>zemnící pásek FeZn 30x4</t>
  </si>
  <si>
    <t>1533446600</t>
  </si>
  <si>
    <t>10</t>
  </si>
  <si>
    <t>R01.4</t>
  </si>
  <si>
    <t>zemnící drát FeZn 10</t>
  </si>
  <si>
    <t>-874187013</t>
  </si>
  <si>
    <t>R01.5</t>
  </si>
  <si>
    <t>svorka pro připojení zemnícího drátu</t>
  </si>
  <si>
    <t>ks</t>
  </si>
  <si>
    <t>449452446</t>
  </si>
  <si>
    <t>R01.6</t>
  </si>
  <si>
    <t>krycí deska kabelu PVC červená, 1000x300 mm</t>
  </si>
  <si>
    <t>-1876043298</t>
  </si>
  <si>
    <t>R01.7</t>
  </si>
  <si>
    <t>ochranná trubka KOPOFLEX</t>
  </si>
  <si>
    <t>-522239042</t>
  </si>
  <si>
    <t>R01.8</t>
  </si>
  <si>
    <t>drobný elektroinstalační materiál</t>
  </si>
  <si>
    <t>kpl</t>
  </si>
  <si>
    <t>-409639701</t>
  </si>
  <si>
    <t>R01.F1</t>
  </si>
  <si>
    <t>silniční LED svítidlo 230V/50Hz, 30W/727, pro osvětlení komunikace, 5100lm, IP66, IK09, šedé</t>
  </si>
  <si>
    <t>-2146352972</t>
  </si>
  <si>
    <t>R01.SM</t>
  </si>
  <si>
    <t>SM - kónický stožár vetknutý h=6m, žárově zinkovaný/šedý, vč. příslušenství a elektrické výzbroje a výložníku 0,5m</t>
  </si>
  <si>
    <t>2079840669</t>
  </si>
  <si>
    <t>R02</t>
  </si>
  <si>
    <t>Stavební a zemní práce, montáž</t>
  </si>
  <si>
    <t>R02.1</t>
  </si>
  <si>
    <t>výkopové práce, zához, úprava terénu</t>
  </si>
  <si>
    <t>1449807594</t>
  </si>
  <si>
    <t>R02.2</t>
  </si>
  <si>
    <t>Betonový základ pro stožár</t>
  </si>
  <si>
    <t>-1035295295</t>
  </si>
  <si>
    <t>R02.3</t>
  </si>
  <si>
    <t>montáž stožáru osvětlení vč. osazení stožárové svorkovnice vč. betonového základu</t>
  </si>
  <si>
    <t>-1499930358</t>
  </si>
  <si>
    <t>R02.4</t>
  </si>
  <si>
    <t>montáž stožárových svítidel do výšky nad 5m</t>
  </si>
  <si>
    <t>1953545964</t>
  </si>
  <si>
    <t>R02.5</t>
  </si>
  <si>
    <t>instalace kabeláže</t>
  </si>
  <si>
    <t>-560817116</t>
  </si>
  <si>
    <t>R02.6</t>
  </si>
  <si>
    <t>připojení napájecího bodu na stávající sloup VO</t>
  </si>
  <si>
    <t>-338715605</t>
  </si>
  <si>
    <t>R03</t>
  </si>
  <si>
    <t>Demontáže</t>
  </si>
  <si>
    <t>3</t>
  </si>
  <si>
    <t>R03.1</t>
  </si>
  <si>
    <t>Demontáž stávajících svítidel a zařízení</t>
  </si>
  <si>
    <t>-132722960</t>
  </si>
  <si>
    <t>R04</t>
  </si>
  <si>
    <t>Ostatní profese</t>
  </si>
  <si>
    <t>7</t>
  </si>
  <si>
    <t>R04.1</t>
  </si>
  <si>
    <t xml:space="preserve">Projektová dokumentace skutečného provedení </t>
  </si>
  <si>
    <t>1119887403</t>
  </si>
  <si>
    <t>R04.2</t>
  </si>
  <si>
    <t>Geodetické zaměření skutečného provedení</t>
  </si>
  <si>
    <t>1441872548</t>
  </si>
  <si>
    <t>R04.3</t>
  </si>
  <si>
    <t>Revizní technik</t>
  </si>
  <si>
    <t>801858598</t>
  </si>
  <si>
    <t>R04.4</t>
  </si>
  <si>
    <t>měření osvětlení</t>
  </si>
  <si>
    <t>-2134725211</t>
  </si>
  <si>
    <t>R04.5</t>
  </si>
  <si>
    <t>doprava</t>
  </si>
  <si>
    <t>-129340566</t>
  </si>
  <si>
    <t>R04.6</t>
  </si>
  <si>
    <t>předání, zaškolení</t>
  </si>
  <si>
    <t>-886198065</t>
  </si>
  <si>
    <t>OST - Ostatní vedlejší náklady</t>
  </si>
  <si>
    <t>OST - Ostatní</t>
  </si>
  <si>
    <t xml:space="preserve">    O01 - Ostatní náklady</t>
  </si>
  <si>
    <t xml:space="preserve">    VRN - Vedlejší rozpočtové náklady</t>
  </si>
  <si>
    <t>Ostatní</t>
  </si>
  <si>
    <t>O01</t>
  </si>
  <si>
    <t>Ostatní náklady</t>
  </si>
  <si>
    <t>O01-101</t>
  </si>
  <si>
    <t xml:space="preserve">Staveniště, zajištění přístupu k nemovitostem, náklady způsobené obnovou případných poškození, případným archeologickým průzkumem, atd. </t>
  </si>
  <si>
    <t>262144</t>
  </si>
  <si>
    <t>582389441</t>
  </si>
  <si>
    <t>O01-102</t>
  </si>
  <si>
    <t>Zkoušky a revize</t>
  </si>
  <si>
    <t>-413641100</t>
  </si>
  <si>
    <t>O01-103</t>
  </si>
  <si>
    <t>Předání a převzetí díla, dokumentace skutečného provedení, geodetické zaměření skutečného provedení</t>
  </si>
  <si>
    <t>337039800</t>
  </si>
  <si>
    <t>VRN</t>
  </si>
  <si>
    <t>Vedlejší rozpočtové náklady</t>
  </si>
  <si>
    <t>V01-101</t>
  </si>
  <si>
    <t>Vytýčení stávajících sítí</t>
  </si>
  <si>
    <t>1024</t>
  </si>
  <si>
    <t>-319526352</t>
  </si>
  <si>
    <t>V01-102</t>
  </si>
  <si>
    <t>Vytýčení stavby</t>
  </si>
  <si>
    <t>604682717</t>
  </si>
  <si>
    <t>V01-103</t>
  </si>
  <si>
    <t>Úklid, odvoz a likvidace odpadu</t>
  </si>
  <si>
    <t>922109204</t>
  </si>
  <si>
    <t>V01-104</t>
  </si>
  <si>
    <t>Zařízení staveniště</t>
  </si>
  <si>
    <t>-2112530026</t>
  </si>
  <si>
    <t>V01-105</t>
  </si>
  <si>
    <t>Provozní vlivy, náklady způsobené omezením okolní dopravou, případné havarijní opravy, atd.</t>
  </si>
  <si>
    <t>-1054614060</t>
  </si>
  <si>
    <t>V01-106</t>
  </si>
  <si>
    <t>Návrh dopravně inženýrských opatření</t>
  </si>
  <si>
    <t>390398348</t>
  </si>
  <si>
    <t>V01-107</t>
  </si>
  <si>
    <t>Dopravně inženýrská opatření</t>
  </si>
  <si>
    <t>-2011449093</t>
  </si>
  <si>
    <t>V01-108</t>
  </si>
  <si>
    <t>Pasportizace stávajícícho stavu přilehlých komunikací budov a konstrukcí</t>
  </si>
  <si>
    <t>517514650</t>
  </si>
  <si>
    <t>D.2.3.7.4 - Uprava uzemi</t>
  </si>
  <si>
    <t xml:space="preserve">    R01 - Asanace - kácení ve ztížených podmínkách</t>
  </si>
  <si>
    <t xml:space="preserve">    R02 - Výsadby stromů - založení</t>
  </si>
  <si>
    <t xml:space="preserve">    R03 - Výsadby stromů - další práce</t>
  </si>
  <si>
    <t xml:space="preserve">    R04 - Výsadby stromů - rostlinný materiál</t>
  </si>
  <si>
    <t xml:space="preserve">    R05 - Výsadby stromů - ostatní materiály</t>
  </si>
  <si>
    <t xml:space="preserve">    R06 - Dokončovací a rozvojová péče o založené výsadby</t>
  </si>
  <si>
    <t>Asanace - kácení ve ztížených podmínkách</t>
  </si>
  <si>
    <t>Pokácení a manipulace stromu ve ztížených podmínkách do 20 cm s odstraněním pařezu frézováním pod úroveň terénu</t>
  </si>
  <si>
    <t>981326261</t>
  </si>
  <si>
    <t>Pokácení a manipulace stromu ve ztížených podmínkách do 30 cm s odstraněním pařezu frézováním pod úroveň terénu</t>
  </si>
  <si>
    <t>-1783533186</t>
  </si>
  <si>
    <t>Pokácení a manipulace stromu ve ztížených podmínkách do 40 cm s odstraněním pařezu frézováním pod úroveň terénu</t>
  </si>
  <si>
    <t>-1926316294</t>
  </si>
  <si>
    <t>Pokácení a manipulace stromu ve ztížených podmínkách do 50 cm s odstraněním pařezu frézováním pod úroveň terénu</t>
  </si>
  <si>
    <t>1182241844</t>
  </si>
  <si>
    <t>Pokácení a manipulace stromu ve ztížených podmínkách do 60 cm s odstraněním pařezu frézováním pod úroveň terénu</t>
  </si>
  <si>
    <t>1685457302</t>
  </si>
  <si>
    <t>Pokácení a manipulace stromu ve ztížených podmínkách do 80 cm s odstraněním pařezu frézováním pod úroveň terénu</t>
  </si>
  <si>
    <t>151117641</t>
  </si>
  <si>
    <t>Odstranění dřevin do průměru 10 cm výšky nad 1 m s odstraněním kořenů s likvidací štěpkováním a odvozem na deponii do 5 km</t>
  </si>
  <si>
    <t>-210272250</t>
  </si>
  <si>
    <t>Likvidace dřevní hmoty do 15 cm štěpkováním s odvozem na deponii do 5 km</t>
  </si>
  <si>
    <t>-1775400909</t>
  </si>
  <si>
    <t>R01.9</t>
  </si>
  <si>
    <t>Manipulace a odvoz ostatní dřevní hmoty nad 15 cm na deponii do 5 km</t>
  </si>
  <si>
    <t>1700608601</t>
  </si>
  <si>
    <t>Výsadby stromů - založení</t>
  </si>
  <si>
    <t>Rozměření a vytýčení výsadeb</t>
  </si>
  <si>
    <t>-1788692959</t>
  </si>
  <si>
    <t>Hloubení jam do 3 m3 se 100% výměnou v rovině s odvozem a likvidací výkopku</t>
  </si>
  <si>
    <t>1961170646</t>
  </si>
  <si>
    <t>Aplikace půdního kondicionéru se zapravením do výsadbových jam</t>
  </si>
  <si>
    <t>1508539880</t>
  </si>
  <si>
    <t>Výsadba dřeviny s balem, v rovině, při průměru balu do 80 cm</t>
  </si>
  <si>
    <t>-1431854576</t>
  </si>
  <si>
    <t>Ochranný nátěr kmene Arboflex</t>
  </si>
  <si>
    <t>1350534422</t>
  </si>
  <si>
    <t>Kotvení dřeviny konstrukcí ze 3 kůlů</t>
  </si>
  <si>
    <t>1511302655</t>
  </si>
  <si>
    <t>R02.7</t>
  </si>
  <si>
    <t>Zřízení závlahového límce AquaMax</t>
  </si>
  <si>
    <t>1603116703</t>
  </si>
  <si>
    <t>R02.8</t>
  </si>
  <si>
    <t>Hnojení rostlin tabletovým hnojivem</t>
  </si>
  <si>
    <t>2007398620</t>
  </si>
  <si>
    <t>R02.9</t>
  </si>
  <si>
    <t>Zřízení závlahové mísy a namulčování hrubou borkou soliterní stromy vrstva 10-15 cm</t>
  </si>
  <si>
    <t>2091705209</t>
  </si>
  <si>
    <t>Výsadby stromů - další práce</t>
  </si>
  <si>
    <t>R03.01</t>
  </si>
  <si>
    <t>Zalití vysazených dřevin po výsadbě s dovozem a dodávkou vody 3x</t>
  </si>
  <si>
    <t>-777455527</t>
  </si>
  <si>
    <t>R03.2</t>
  </si>
  <si>
    <t>Ošetření dřevin soliterních po výsadbě včetně výchovného řezu</t>
  </si>
  <si>
    <t>124906482</t>
  </si>
  <si>
    <t>R03.3</t>
  </si>
  <si>
    <t>Přesun hmot pro SÚ</t>
  </si>
  <si>
    <t>1374525131</t>
  </si>
  <si>
    <t>Výsadby stromů - rostlinný materiál</t>
  </si>
  <si>
    <t>Listnaté stromy alejové VK Zb 14/16</t>
  </si>
  <si>
    <t>-1546341533</t>
  </si>
  <si>
    <t>R05</t>
  </si>
  <si>
    <t>Výsadby stromů - ostatní materiály</t>
  </si>
  <si>
    <t>R05.1</t>
  </si>
  <si>
    <t>Tabletové pomalurozpustné hnojivo</t>
  </si>
  <si>
    <t>kg</t>
  </si>
  <si>
    <t>1459271909</t>
  </si>
  <si>
    <t>R05.2</t>
  </si>
  <si>
    <t>Půdní kondicionér</t>
  </si>
  <si>
    <t>-142006573</t>
  </si>
  <si>
    <t>R05.3</t>
  </si>
  <si>
    <t>Substrát pro výměnu zeminy v místě výsadeb stromů dle TZ</t>
  </si>
  <si>
    <t>-582932016</t>
  </si>
  <si>
    <t>R05.4</t>
  </si>
  <si>
    <t>-227951801</t>
  </si>
  <si>
    <t>R05.5</t>
  </si>
  <si>
    <t>Závlahový límec AquaMax vč. spojovacího prvku</t>
  </si>
  <si>
    <t>-1287880247</t>
  </si>
  <si>
    <t>R05.6</t>
  </si>
  <si>
    <t>Borka mulčovací hrubá - stromy</t>
  </si>
  <si>
    <t>-55507511</t>
  </si>
  <si>
    <t>R05.7</t>
  </si>
  <si>
    <t>Kůly frézované prům. 6cm, 2,5 m</t>
  </si>
  <si>
    <t>-1919674911</t>
  </si>
  <si>
    <t>R05.8</t>
  </si>
  <si>
    <t>Příčky půlené tlakově impregnované</t>
  </si>
  <si>
    <t>-574936843</t>
  </si>
  <si>
    <t>R05.9</t>
  </si>
  <si>
    <t>Úvazky ke stromům</t>
  </si>
  <si>
    <t>-884739731</t>
  </si>
  <si>
    <t>R06</t>
  </si>
  <si>
    <t>Dokončovací a rozvojová péče o založené výsadby</t>
  </si>
  <si>
    <t>R06.1</t>
  </si>
  <si>
    <t>1.Rok - zálivka vč. dopravy vody, běžně 10-12x ročně, kontrola, oprava, doplnění kotvících a ochranných prvků, hnojení, kypření výsadbové mísy, odplevelování, ochrana proti chorobám, doplnění mulče</t>
  </si>
  <si>
    <t>467477125</t>
  </si>
  <si>
    <t>R06.2</t>
  </si>
  <si>
    <t>2.Rok - zálivka vč. dopravy vody, běžně 8-10x ročně, kontrola, oprava, doplnění kotvících a ochranných prvků, hnojení, kypření výsadbové mísy, odplevelování, ochrana proti chorobám, doplnění mulče</t>
  </si>
  <si>
    <t>1799788543</t>
  </si>
  <si>
    <t>D - Přeložka CETIN</t>
  </si>
  <si>
    <t xml:space="preserve">    01 - Ostatní profese</t>
  </si>
  <si>
    <t>01</t>
  </si>
  <si>
    <t>01.1</t>
  </si>
  <si>
    <t>Příprava</t>
  </si>
  <si>
    <t>1835356831</t>
  </si>
  <si>
    <t>01.2</t>
  </si>
  <si>
    <t>Montáž</t>
  </si>
  <si>
    <t>-1518932315</t>
  </si>
  <si>
    <t>01.3</t>
  </si>
  <si>
    <t>Geodetické práce realizace</t>
  </si>
  <si>
    <t>329077905</t>
  </si>
  <si>
    <t>01.4</t>
  </si>
  <si>
    <t>Věcná břemena příprava</t>
  </si>
  <si>
    <t>-1123113553</t>
  </si>
  <si>
    <t>01.5</t>
  </si>
  <si>
    <t>Věcná břemena realizace</t>
  </si>
  <si>
    <t>1841143949</t>
  </si>
  <si>
    <t>01.6</t>
  </si>
  <si>
    <t>Provozní práce</t>
  </si>
  <si>
    <t>1999812294</t>
  </si>
  <si>
    <t>01.7</t>
  </si>
  <si>
    <t>Materiál zhotovitele</t>
  </si>
  <si>
    <t>-41353574</t>
  </si>
  <si>
    <t>01.8</t>
  </si>
  <si>
    <t>Poplatky</t>
  </si>
  <si>
    <t>1050761707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</si>
</sst>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24026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kanalizačních stok, komunikace, VO a sadové úpravy, ul. Boženy Němcové, Kolín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Kolín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20. 8. 2024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Kolín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TIMAO s.r.o.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ROUND(SUM(AG95:AG100),2)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ROUND(SUM(AS95:AS100),2)</f>
        <v>0</v>
      </c>
      <c r="AT94" s="111">
        <f>ROUND(SUM(AV94:AW94),2)</f>
        <v>0</v>
      </c>
      <c r="AU94" s="112">
        <f>ROUND(SUM(AU95:AU100),5)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ROUND(SUM(AZ95:AZ100),2)</f>
        <v>0</v>
      </c>
      <c r="BA94" s="111">
        <f>ROUND(SUM(BA95:BA100),2)</f>
        <v>0</v>
      </c>
      <c r="BB94" s="111">
        <f>ROUND(SUM(BB95:BB100),2)</f>
        <v>0</v>
      </c>
      <c r="BC94" s="111">
        <f>ROUND(SUM(BC95:BC100),2)</f>
        <v>0</v>
      </c>
      <c r="BD94" s="113">
        <f>ROUND(SUM(BD95:BD100),2)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'D.2.3.0.1 - Dopravní infr...'!J30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'D.2.3.0.1 - Dopravní infr...'!P125</f>
        <v>0</v>
      </c>
      <c r="AV95" s="125">
        <f>'D.2.3.0.1 - Dopravní infr...'!J33</f>
        <v>0</v>
      </c>
      <c r="AW95" s="125">
        <f>'D.2.3.0.1 - Dopravní infr...'!J34</f>
        <v>0</v>
      </c>
      <c r="AX95" s="125">
        <f>'D.2.3.0.1 - Dopravní infr...'!J35</f>
        <v>0</v>
      </c>
      <c r="AY95" s="125">
        <f>'D.2.3.0.1 - Dopravní infr...'!J36</f>
        <v>0</v>
      </c>
      <c r="AZ95" s="125">
        <f>'D.2.3.0.1 - Dopravní infr...'!F33</f>
        <v>0</v>
      </c>
      <c r="BA95" s="125">
        <f>'D.2.3.0.1 - Dopravní infr...'!F34</f>
        <v>0</v>
      </c>
      <c r="BB95" s="125">
        <f>'D.2.3.0.1 - Dopravní infr...'!F35</f>
        <v>0</v>
      </c>
      <c r="BC95" s="125">
        <f>'D.2.3.0.1 - Dopravní infr...'!F36</f>
        <v>0</v>
      </c>
      <c r="BD95" s="127">
        <f>'D.2.3.0.1 - Dopravní infr...'!F37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7" customFormat="1" ht="24.75" customHeight="1">
      <c r="A96" s="116" t="s">
        <v>82</v>
      </c>
      <c r="B96" s="117"/>
      <c r="C96" s="118"/>
      <c r="D96" s="119" t="s">
        <v>89</v>
      </c>
      <c r="E96" s="119"/>
      <c r="F96" s="119"/>
      <c r="G96" s="119"/>
      <c r="H96" s="119"/>
      <c r="I96" s="120"/>
      <c r="J96" s="119" t="s">
        <v>90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'D.2.3.4.4 - Vodní dílo'!J30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4">
        <v>0</v>
      </c>
      <c r="AT96" s="125">
        <f>ROUND(SUM(AV96:AW96),2)</f>
        <v>0</v>
      </c>
      <c r="AU96" s="126">
        <f>'D.2.3.4.4 - Vodní dílo'!P123</f>
        <v>0</v>
      </c>
      <c r="AV96" s="125">
        <f>'D.2.3.4.4 - Vodní dílo'!J33</f>
        <v>0</v>
      </c>
      <c r="AW96" s="125">
        <f>'D.2.3.4.4 - Vodní dílo'!J34</f>
        <v>0</v>
      </c>
      <c r="AX96" s="125">
        <f>'D.2.3.4.4 - Vodní dílo'!J35</f>
        <v>0</v>
      </c>
      <c r="AY96" s="125">
        <f>'D.2.3.4.4 - Vodní dílo'!J36</f>
        <v>0</v>
      </c>
      <c r="AZ96" s="125">
        <f>'D.2.3.4.4 - Vodní dílo'!F33</f>
        <v>0</v>
      </c>
      <c r="BA96" s="125">
        <f>'D.2.3.4.4 - Vodní dílo'!F34</f>
        <v>0</v>
      </c>
      <c r="BB96" s="125">
        <f>'D.2.3.4.4 - Vodní dílo'!F35</f>
        <v>0</v>
      </c>
      <c r="BC96" s="125">
        <f>'D.2.3.4.4 - Vodní dílo'!F36</f>
        <v>0</v>
      </c>
      <c r="BD96" s="127">
        <f>'D.2.3.4.4 - Vodní dílo'!F37</f>
        <v>0</v>
      </c>
      <c r="BE96" s="7"/>
      <c r="BT96" s="128" t="s">
        <v>86</v>
      </c>
      <c r="BV96" s="128" t="s">
        <v>80</v>
      </c>
      <c r="BW96" s="128" t="s">
        <v>91</v>
      </c>
      <c r="BX96" s="128" t="s">
        <v>5</v>
      </c>
      <c r="CL96" s="128" t="s">
        <v>1</v>
      </c>
      <c r="CM96" s="128" t="s">
        <v>88</v>
      </c>
    </row>
    <row r="97" s="7" customFormat="1" ht="24.75" customHeight="1">
      <c r="A97" s="116" t="s">
        <v>82</v>
      </c>
      <c r="B97" s="117"/>
      <c r="C97" s="118"/>
      <c r="D97" s="119" t="s">
        <v>92</v>
      </c>
      <c r="E97" s="119"/>
      <c r="F97" s="119"/>
      <c r="G97" s="119"/>
      <c r="H97" s="119"/>
      <c r="I97" s="120"/>
      <c r="J97" s="119" t="s">
        <v>93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'D.2.3.6.4 - Technická inf...'!J30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85</v>
      </c>
      <c r="AR97" s="123"/>
      <c r="AS97" s="124">
        <v>0</v>
      </c>
      <c r="AT97" s="125">
        <f>ROUND(SUM(AV97:AW97),2)</f>
        <v>0</v>
      </c>
      <c r="AU97" s="126">
        <f>'D.2.3.6.4 - Technická inf...'!P121</f>
        <v>0</v>
      </c>
      <c r="AV97" s="125">
        <f>'D.2.3.6.4 - Technická inf...'!J33</f>
        <v>0</v>
      </c>
      <c r="AW97" s="125">
        <f>'D.2.3.6.4 - Technická inf...'!J34</f>
        <v>0</v>
      </c>
      <c r="AX97" s="125">
        <f>'D.2.3.6.4 - Technická inf...'!J35</f>
        <v>0</v>
      </c>
      <c r="AY97" s="125">
        <f>'D.2.3.6.4 - Technická inf...'!J36</f>
        <v>0</v>
      </c>
      <c r="AZ97" s="125">
        <f>'D.2.3.6.4 - Technická inf...'!F33</f>
        <v>0</v>
      </c>
      <c r="BA97" s="125">
        <f>'D.2.3.6.4 - Technická inf...'!F34</f>
        <v>0</v>
      </c>
      <c r="BB97" s="125">
        <f>'D.2.3.6.4 - Technická inf...'!F35</f>
        <v>0</v>
      </c>
      <c r="BC97" s="125">
        <f>'D.2.3.6.4 - Technická inf...'!F36</f>
        <v>0</v>
      </c>
      <c r="BD97" s="127">
        <f>'D.2.3.6.4 - Technická inf...'!F37</f>
        <v>0</v>
      </c>
      <c r="BE97" s="7"/>
      <c r="BT97" s="128" t="s">
        <v>86</v>
      </c>
      <c r="BV97" s="128" t="s">
        <v>80</v>
      </c>
      <c r="BW97" s="128" t="s">
        <v>94</v>
      </c>
      <c r="BX97" s="128" t="s">
        <v>5</v>
      </c>
      <c r="CL97" s="128" t="s">
        <v>1</v>
      </c>
      <c r="CM97" s="128" t="s">
        <v>88</v>
      </c>
    </row>
    <row r="98" s="7" customFormat="1" ht="16.5" customHeight="1">
      <c r="A98" s="116" t="s">
        <v>82</v>
      </c>
      <c r="B98" s="117"/>
      <c r="C98" s="118"/>
      <c r="D98" s="119" t="s">
        <v>95</v>
      </c>
      <c r="E98" s="119"/>
      <c r="F98" s="119"/>
      <c r="G98" s="119"/>
      <c r="H98" s="119"/>
      <c r="I98" s="120"/>
      <c r="J98" s="119" t="s">
        <v>96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'OST - Ostatní vedlejší ná...'!J30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85</v>
      </c>
      <c r="AR98" s="123"/>
      <c r="AS98" s="124">
        <v>0</v>
      </c>
      <c r="AT98" s="125">
        <f>ROUND(SUM(AV98:AW98),2)</f>
        <v>0</v>
      </c>
      <c r="AU98" s="126">
        <f>'OST - Ostatní vedlejší ná...'!P119</f>
        <v>0</v>
      </c>
      <c r="AV98" s="125">
        <f>'OST - Ostatní vedlejší ná...'!J33</f>
        <v>0</v>
      </c>
      <c r="AW98" s="125">
        <f>'OST - Ostatní vedlejší ná...'!J34</f>
        <v>0</v>
      </c>
      <c r="AX98" s="125">
        <f>'OST - Ostatní vedlejší ná...'!J35</f>
        <v>0</v>
      </c>
      <c r="AY98" s="125">
        <f>'OST - Ostatní vedlejší ná...'!J36</f>
        <v>0</v>
      </c>
      <c r="AZ98" s="125">
        <f>'OST - Ostatní vedlejší ná...'!F33</f>
        <v>0</v>
      </c>
      <c r="BA98" s="125">
        <f>'OST - Ostatní vedlejší ná...'!F34</f>
        <v>0</v>
      </c>
      <c r="BB98" s="125">
        <f>'OST - Ostatní vedlejší ná...'!F35</f>
        <v>0</v>
      </c>
      <c r="BC98" s="125">
        <f>'OST - Ostatní vedlejší ná...'!F36</f>
        <v>0</v>
      </c>
      <c r="BD98" s="127">
        <f>'OST - Ostatní vedlejší ná...'!F37</f>
        <v>0</v>
      </c>
      <c r="BE98" s="7"/>
      <c r="BT98" s="128" t="s">
        <v>86</v>
      </c>
      <c r="BV98" s="128" t="s">
        <v>80</v>
      </c>
      <c r="BW98" s="128" t="s">
        <v>97</v>
      </c>
      <c r="BX98" s="128" t="s">
        <v>5</v>
      </c>
      <c r="CL98" s="128" t="s">
        <v>1</v>
      </c>
      <c r="CM98" s="128" t="s">
        <v>88</v>
      </c>
    </row>
    <row r="99" s="7" customFormat="1" ht="24.75" customHeight="1">
      <c r="A99" s="116" t="s">
        <v>82</v>
      </c>
      <c r="B99" s="117"/>
      <c r="C99" s="118"/>
      <c r="D99" s="119" t="s">
        <v>98</v>
      </c>
      <c r="E99" s="119"/>
      <c r="F99" s="119"/>
      <c r="G99" s="119"/>
      <c r="H99" s="119"/>
      <c r="I99" s="120"/>
      <c r="J99" s="119" t="s">
        <v>99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'D.2.3.7.4 - Uprava uzemi'!J30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85</v>
      </c>
      <c r="AR99" s="123"/>
      <c r="AS99" s="124">
        <v>0</v>
      </c>
      <c r="AT99" s="125">
        <f>ROUND(SUM(AV99:AW99),2)</f>
        <v>0</v>
      </c>
      <c r="AU99" s="126">
        <f>'D.2.3.7.4 - Uprava uzemi'!P123</f>
        <v>0</v>
      </c>
      <c r="AV99" s="125">
        <f>'D.2.3.7.4 - Uprava uzemi'!J33</f>
        <v>0</v>
      </c>
      <c r="AW99" s="125">
        <f>'D.2.3.7.4 - Uprava uzemi'!J34</f>
        <v>0</v>
      </c>
      <c r="AX99" s="125">
        <f>'D.2.3.7.4 - Uprava uzemi'!J35</f>
        <v>0</v>
      </c>
      <c r="AY99" s="125">
        <f>'D.2.3.7.4 - Uprava uzemi'!J36</f>
        <v>0</v>
      </c>
      <c r="AZ99" s="125">
        <f>'D.2.3.7.4 - Uprava uzemi'!F33</f>
        <v>0</v>
      </c>
      <c r="BA99" s="125">
        <f>'D.2.3.7.4 - Uprava uzemi'!F34</f>
        <v>0</v>
      </c>
      <c r="BB99" s="125">
        <f>'D.2.3.7.4 - Uprava uzemi'!F35</f>
        <v>0</v>
      </c>
      <c r="BC99" s="125">
        <f>'D.2.3.7.4 - Uprava uzemi'!F36</f>
        <v>0</v>
      </c>
      <c r="BD99" s="127">
        <f>'D.2.3.7.4 - Uprava uzemi'!F37</f>
        <v>0</v>
      </c>
      <c r="BE99" s="7"/>
      <c r="BT99" s="128" t="s">
        <v>86</v>
      </c>
      <c r="BV99" s="128" t="s">
        <v>80</v>
      </c>
      <c r="BW99" s="128" t="s">
        <v>100</v>
      </c>
      <c r="BX99" s="128" t="s">
        <v>5</v>
      </c>
      <c r="CL99" s="128" t="s">
        <v>1</v>
      </c>
      <c r="CM99" s="128" t="s">
        <v>88</v>
      </c>
    </row>
    <row r="100" s="7" customFormat="1" ht="16.5" customHeight="1">
      <c r="A100" s="116" t="s">
        <v>82</v>
      </c>
      <c r="B100" s="117"/>
      <c r="C100" s="118"/>
      <c r="D100" s="119" t="s">
        <v>77</v>
      </c>
      <c r="E100" s="119"/>
      <c r="F100" s="119"/>
      <c r="G100" s="119"/>
      <c r="H100" s="119"/>
      <c r="I100" s="120"/>
      <c r="J100" s="119" t="s">
        <v>101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'D - Přeložka CETIN'!J30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85</v>
      </c>
      <c r="AR100" s="123"/>
      <c r="AS100" s="129">
        <v>0</v>
      </c>
      <c r="AT100" s="130">
        <f>ROUND(SUM(AV100:AW100),2)</f>
        <v>0</v>
      </c>
      <c r="AU100" s="131">
        <f>'D - Přeložka CETIN'!P118</f>
        <v>0</v>
      </c>
      <c r="AV100" s="130">
        <f>'D - Přeložka CETIN'!J33</f>
        <v>0</v>
      </c>
      <c r="AW100" s="130">
        <f>'D - Přeložka CETIN'!J34</f>
        <v>0</v>
      </c>
      <c r="AX100" s="130">
        <f>'D - Přeložka CETIN'!J35</f>
        <v>0</v>
      </c>
      <c r="AY100" s="130">
        <f>'D - Přeložka CETIN'!J36</f>
        <v>0</v>
      </c>
      <c r="AZ100" s="130">
        <f>'D - Přeložka CETIN'!F33</f>
        <v>0</v>
      </c>
      <c r="BA100" s="130">
        <f>'D - Přeložka CETIN'!F34</f>
        <v>0</v>
      </c>
      <c r="BB100" s="130">
        <f>'D - Přeložka CETIN'!F35</f>
        <v>0</v>
      </c>
      <c r="BC100" s="130">
        <f>'D - Přeložka CETIN'!F36</f>
        <v>0</v>
      </c>
      <c r="BD100" s="132">
        <f>'D - Přeložka CETIN'!F37</f>
        <v>0</v>
      </c>
      <c r="BE100" s="7"/>
      <c r="BT100" s="128" t="s">
        <v>86</v>
      </c>
      <c r="BV100" s="128" t="s">
        <v>80</v>
      </c>
      <c r="BW100" s="128" t="s">
        <v>102</v>
      </c>
      <c r="BX100" s="128" t="s">
        <v>5</v>
      </c>
      <c r="CL100" s="128" t="s">
        <v>1</v>
      </c>
      <c r="CM100" s="128" t="s">
        <v>88</v>
      </c>
    </row>
    <row r="10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sheet="1" formatColumns="0" formatRows="0" objects="1" scenarios="1" spinCount="100000" saltValue="8z5vj9I34XTADE/pYxKINjog6OZRFuElj7QZOOZnRXO60OtGNeD6pQOMlMMxeK6/rPeHVk8dZmcfu5HtDphgkg==" hashValue="BaH+rHmuVRtxD8Afrg7yHzRnvRXst4GSWCZ/W3Koe8SrTM4bhKbUwP8wS/2mrmO5syxj9/AxmBYqDZAoJ5xAfA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2.3.0.1 - Dopravní infr...'!C2" display="/"/>
    <hyperlink ref="A96" location="'D.2.3.4.4 - Vodní dílo'!C2" display="/"/>
    <hyperlink ref="A97" location="'D.2.3.6.4 - Technická inf...'!C2" display="/"/>
    <hyperlink ref="A98" location="'OST - Ostatní vedlejší ná...'!C2" display="/"/>
    <hyperlink ref="A99" location="'D.2.3.7.4 - Uprava uzemi'!C2" display="/"/>
    <hyperlink ref="A100" location="'D - Přeložka CETI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hidden="1" s="1" customFormat="1" ht="24.96" customHeight="1">
      <c r="B4" s="17"/>
      <c r="D4" s="135" t="s">
        <v>103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kanalizačních stok, komunikace, VO a sadové úpravy, ul. Boženy Němcové, Kolín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104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105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33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ROUND((SUM(BE125:BE214)),  2)</f>
        <v>0</v>
      </c>
      <c r="G33" s="35"/>
      <c r="H33" s="35"/>
      <c r="I33" s="152">
        <v>0.20999999999999999</v>
      </c>
      <c r="J33" s="151">
        <f>ROUND(((SUM(BE125:BE214))*I33),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44</v>
      </c>
      <c r="F34" s="151">
        <f>ROUND((SUM(BF125:BF214)),  2)</f>
        <v>0</v>
      </c>
      <c r="G34" s="35"/>
      <c r="H34" s="35"/>
      <c r="I34" s="152">
        <v>0.12</v>
      </c>
      <c r="J34" s="151">
        <f>ROUND(((SUM(BF125:BF214))*I34),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ROUND((SUM(BG125:BG214)),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ROUND((SUM(BH125:BH214)),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ROUND((SUM(BI125:BI214)),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kanalizačních stok, komunikace, VO a sadové úpravy, ul. Boženy Němcové, Kolín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D.2.3.0.1 - Dopravní infrastruktura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Kolín</v>
      </c>
      <c r="G89" s="37"/>
      <c r="H89" s="37"/>
      <c r="I89" s="29" t="s">
        <v>22</v>
      </c>
      <c r="J89" s="76" t="str">
        <f>IF(J12="","",J12)</f>
        <v>20. 8. 2024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Kolín</v>
      </c>
      <c r="G91" s="37"/>
      <c r="H91" s="37"/>
      <c r="I91" s="29" t="s">
        <v>32</v>
      </c>
      <c r="J91" s="33" t="str">
        <f>E21</f>
        <v>TIMAO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113</v>
      </c>
      <c r="E99" s="185"/>
      <c r="F99" s="185"/>
      <c r="G99" s="185"/>
      <c r="H99" s="185"/>
      <c r="I99" s="185"/>
      <c r="J99" s="186">
        <f>J151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114</v>
      </c>
      <c r="E100" s="185"/>
      <c r="F100" s="185"/>
      <c r="G100" s="185"/>
      <c r="H100" s="185"/>
      <c r="I100" s="185"/>
      <c r="J100" s="186">
        <f>J175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115</v>
      </c>
      <c r="E101" s="185"/>
      <c r="F101" s="185"/>
      <c r="G101" s="185"/>
      <c r="H101" s="185"/>
      <c r="I101" s="185"/>
      <c r="J101" s="186">
        <f>J178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116</v>
      </c>
      <c r="E102" s="185"/>
      <c r="F102" s="185"/>
      <c r="G102" s="185"/>
      <c r="H102" s="185"/>
      <c r="I102" s="185"/>
      <c r="J102" s="186">
        <f>J199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117</v>
      </c>
      <c r="E103" s="185"/>
      <c r="F103" s="185"/>
      <c r="G103" s="185"/>
      <c r="H103" s="185"/>
      <c r="I103" s="185"/>
      <c r="J103" s="186">
        <f>J208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118</v>
      </c>
      <c r="E104" s="179"/>
      <c r="F104" s="179"/>
      <c r="G104" s="179"/>
      <c r="H104" s="179"/>
      <c r="I104" s="179"/>
      <c r="J104" s="180">
        <f>J210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119</v>
      </c>
      <c r="E105" s="185"/>
      <c r="F105" s="185"/>
      <c r="G105" s="185"/>
      <c r="H105" s="185"/>
      <c r="I105" s="185"/>
      <c r="J105" s="186">
        <f>J211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71" t="str">
        <f>E7</f>
        <v>Rekonstrukce kanalizačních stok, komunikace, VO a sadové úpravy, ul. Boženy Němcové, Kolín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D.2.3.0.1 - Dopravní infrastruktura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Kolín</v>
      </c>
      <c r="G119" s="37"/>
      <c r="H119" s="37"/>
      <c r="I119" s="29" t="s">
        <v>22</v>
      </c>
      <c r="J119" s="76" t="str">
        <f>IF(J12="","",J12)</f>
        <v>20. 8. 2024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Město Kolín</v>
      </c>
      <c r="G121" s="37"/>
      <c r="H121" s="37"/>
      <c r="I121" s="29" t="s">
        <v>32</v>
      </c>
      <c r="J121" s="33" t="str">
        <f>E21</f>
        <v>TIMAO s.r.o.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7"/>
      <c r="E122" s="37"/>
      <c r="F122" s="24" t="str">
        <f>IF(E18="","",E18)</f>
        <v>Vyplň údaj</v>
      </c>
      <c r="G122" s="37"/>
      <c r="H122" s="37"/>
      <c r="I122" s="29" t="s">
        <v>35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121</v>
      </c>
      <c r="D124" s="191" t="s">
        <v>63</v>
      </c>
      <c r="E124" s="191" t="s">
        <v>59</v>
      </c>
      <c r="F124" s="191" t="s">
        <v>60</v>
      </c>
      <c r="G124" s="191" t="s">
        <v>122</v>
      </c>
      <c r="H124" s="191" t="s">
        <v>123</v>
      </c>
      <c r="I124" s="191" t="s">
        <v>124</v>
      </c>
      <c r="J124" s="191" t="s">
        <v>108</v>
      </c>
      <c r="K124" s="192" t="s">
        <v>125</v>
      </c>
      <c r="L124" s="193"/>
      <c r="M124" s="97" t="s">
        <v>1</v>
      </c>
      <c r="N124" s="98" t="s">
        <v>42</v>
      </c>
      <c r="O124" s="98" t="s">
        <v>126</v>
      </c>
      <c r="P124" s="98" t="s">
        <v>127</v>
      </c>
      <c r="Q124" s="98" t="s">
        <v>128</v>
      </c>
      <c r="R124" s="98" t="s">
        <v>129</v>
      </c>
      <c r="S124" s="98" t="s">
        <v>130</v>
      </c>
      <c r="T124" s="99" t="s">
        <v>131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132</v>
      </c>
      <c r="D125" s="37"/>
      <c r="E125" s="37"/>
      <c r="F125" s="37"/>
      <c r="G125" s="37"/>
      <c r="H125" s="37"/>
      <c r="I125" s="37"/>
      <c r="J125" s="194">
        <f>BK125</f>
        <v>0</v>
      </c>
      <c r="K125" s="37"/>
      <c r="L125" s="41"/>
      <c r="M125" s="100"/>
      <c r="N125" s="195"/>
      <c r="O125" s="101"/>
      <c r="P125" s="196">
        <f>P126+P210</f>
        <v>0</v>
      </c>
      <c r="Q125" s="101"/>
      <c r="R125" s="196">
        <f>R126+R210</f>
        <v>622.17111008000006</v>
      </c>
      <c r="S125" s="101"/>
      <c r="T125" s="197">
        <f>T126+T210</f>
        <v>2060.4408799999997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77</v>
      </c>
      <c r="AU125" s="14" t="s">
        <v>110</v>
      </c>
      <c r="BK125" s="198">
        <f>BK126+BK210</f>
        <v>0</v>
      </c>
    </row>
    <row r="126" s="12" customFormat="1" ht="25.92" customHeight="1">
      <c r="A126" s="12"/>
      <c r="B126" s="199"/>
      <c r="C126" s="200"/>
      <c r="D126" s="201" t="s">
        <v>77</v>
      </c>
      <c r="E126" s="202" t="s">
        <v>133</v>
      </c>
      <c r="F126" s="202" t="s">
        <v>134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P127+P151+P175+P178+P199+P208</f>
        <v>0</v>
      </c>
      <c r="Q126" s="207"/>
      <c r="R126" s="208">
        <f>R127+R151+R175+R178+R199+R208</f>
        <v>622.10793258000001</v>
      </c>
      <c r="S126" s="207"/>
      <c r="T126" s="209">
        <f>T127+T151+T175+T178+T199+T208</f>
        <v>2060.4408799999997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86</v>
      </c>
      <c r="AT126" s="211" t="s">
        <v>77</v>
      </c>
      <c r="AU126" s="211" t="s">
        <v>78</v>
      </c>
      <c r="AY126" s="210" t="s">
        <v>135</v>
      </c>
      <c r="BK126" s="212">
        <f>BK127+BK151+BK175+BK178+BK199+BK208</f>
        <v>0</v>
      </c>
    </row>
    <row r="127" s="12" customFormat="1" ht="22.8" customHeight="1">
      <c r="A127" s="12"/>
      <c r="B127" s="199"/>
      <c r="C127" s="200"/>
      <c r="D127" s="201" t="s">
        <v>77</v>
      </c>
      <c r="E127" s="213" t="s">
        <v>86</v>
      </c>
      <c r="F127" s="213" t="s">
        <v>136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SUM(P128:P150)</f>
        <v>0</v>
      </c>
      <c r="Q127" s="207"/>
      <c r="R127" s="208">
        <f>SUM(R128:R150)</f>
        <v>79.454999999999998</v>
      </c>
      <c r="S127" s="207"/>
      <c r="T127" s="209">
        <f>SUM(T128:T150)</f>
        <v>2060.1128799999997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86</v>
      </c>
      <c r="AT127" s="211" t="s">
        <v>77</v>
      </c>
      <c r="AU127" s="211" t="s">
        <v>86</v>
      </c>
      <c r="AY127" s="210" t="s">
        <v>135</v>
      </c>
      <c r="BK127" s="212">
        <f>SUM(BK128:BK150)</f>
        <v>0</v>
      </c>
    </row>
    <row r="128" s="2" customFormat="1" ht="21.75" customHeight="1">
      <c r="A128" s="35"/>
      <c r="B128" s="36"/>
      <c r="C128" s="215" t="s">
        <v>86</v>
      </c>
      <c r="D128" s="215" t="s">
        <v>137</v>
      </c>
      <c r="E128" s="216" t="s">
        <v>138</v>
      </c>
      <c r="F128" s="217" t="s">
        <v>139</v>
      </c>
      <c r="G128" s="218" t="s">
        <v>140</v>
      </c>
      <c r="H128" s="219">
        <v>460.52999999999997</v>
      </c>
      <c r="I128" s="220"/>
      <c r="J128" s="221">
        <f>ROUND(I128*H128,2)</f>
        <v>0</v>
      </c>
      <c r="K128" s="217" t="s">
        <v>141</v>
      </c>
      <c r="L128" s="41"/>
      <c r="M128" s="222" t="s">
        <v>1</v>
      </c>
      <c r="N128" s="223" t="s">
        <v>43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142</v>
      </c>
      <c r="AT128" s="226" t="s">
        <v>137</v>
      </c>
      <c r="AU128" s="226" t="s">
        <v>88</v>
      </c>
      <c r="AY128" s="14" t="s">
        <v>135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86</v>
      </c>
      <c r="BK128" s="227">
        <f>ROUND(I128*H128,2)</f>
        <v>0</v>
      </c>
      <c r="BL128" s="14" t="s">
        <v>142</v>
      </c>
      <c r="BM128" s="226" t="s">
        <v>143</v>
      </c>
    </row>
    <row r="129" s="2" customFormat="1" ht="21.75" customHeight="1">
      <c r="A129" s="35"/>
      <c r="B129" s="36"/>
      <c r="C129" s="215" t="s">
        <v>144</v>
      </c>
      <c r="D129" s="215" t="s">
        <v>137</v>
      </c>
      <c r="E129" s="216" t="s">
        <v>145</v>
      </c>
      <c r="F129" s="217" t="s">
        <v>146</v>
      </c>
      <c r="G129" s="218" t="s">
        <v>140</v>
      </c>
      <c r="H129" s="219">
        <v>4.9299999999999997</v>
      </c>
      <c r="I129" s="220"/>
      <c r="J129" s="221">
        <f>ROUND(I129*H129,2)</f>
        <v>0</v>
      </c>
      <c r="K129" s="217" t="s">
        <v>141</v>
      </c>
      <c r="L129" s="41"/>
      <c r="M129" s="222" t="s">
        <v>1</v>
      </c>
      <c r="N129" s="223" t="s">
        <v>43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0.28100000000000003</v>
      </c>
      <c r="T129" s="225">
        <f>S129*H129</f>
        <v>1.38533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142</v>
      </c>
      <c r="AT129" s="226" t="s">
        <v>137</v>
      </c>
      <c r="AU129" s="226" t="s">
        <v>88</v>
      </c>
      <c r="AY129" s="14" t="s">
        <v>135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86</v>
      </c>
      <c r="BK129" s="227">
        <f>ROUND(I129*H129,2)</f>
        <v>0</v>
      </c>
      <c r="BL129" s="14" t="s">
        <v>142</v>
      </c>
      <c r="BM129" s="226" t="s">
        <v>147</v>
      </c>
    </row>
    <row r="130" s="2" customFormat="1" ht="24.15" customHeight="1">
      <c r="A130" s="35"/>
      <c r="B130" s="36"/>
      <c r="C130" s="215" t="s">
        <v>148</v>
      </c>
      <c r="D130" s="215" t="s">
        <v>137</v>
      </c>
      <c r="E130" s="216" t="s">
        <v>149</v>
      </c>
      <c r="F130" s="217" t="s">
        <v>150</v>
      </c>
      <c r="G130" s="218" t="s">
        <v>140</v>
      </c>
      <c r="H130" s="219">
        <v>2496.9000000000001</v>
      </c>
      <c r="I130" s="220"/>
      <c r="J130" s="221">
        <f>ROUND(I130*H130,2)</f>
        <v>0</v>
      </c>
      <c r="K130" s="217" t="s">
        <v>141</v>
      </c>
      <c r="L130" s="41"/>
      <c r="M130" s="222" t="s">
        <v>1</v>
      </c>
      <c r="N130" s="223" t="s">
        <v>43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0.316</v>
      </c>
      <c r="T130" s="225">
        <f>S130*H130</f>
        <v>789.0204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142</v>
      </c>
      <c r="AT130" s="226" t="s">
        <v>137</v>
      </c>
      <c r="AU130" s="226" t="s">
        <v>88</v>
      </c>
      <c r="AY130" s="14" t="s">
        <v>135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86</v>
      </c>
      <c r="BK130" s="227">
        <f>ROUND(I130*H130,2)</f>
        <v>0</v>
      </c>
      <c r="BL130" s="14" t="s">
        <v>142</v>
      </c>
      <c r="BM130" s="226" t="s">
        <v>151</v>
      </c>
    </row>
    <row r="131" s="2" customFormat="1" ht="24.15" customHeight="1">
      <c r="A131" s="35"/>
      <c r="B131" s="36"/>
      <c r="C131" s="215" t="s">
        <v>152</v>
      </c>
      <c r="D131" s="215" t="s">
        <v>137</v>
      </c>
      <c r="E131" s="216" t="s">
        <v>153</v>
      </c>
      <c r="F131" s="217" t="s">
        <v>154</v>
      </c>
      <c r="G131" s="218" t="s">
        <v>140</v>
      </c>
      <c r="H131" s="219">
        <v>40.450000000000003</v>
      </c>
      <c r="I131" s="220"/>
      <c r="J131" s="221">
        <f>ROUND(I131*H131,2)</f>
        <v>0</v>
      </c>
      <c r="K131" s="217" t="s">
        <v>141</v>
      </c>
      <c r="L131" s="41"/>
      <c r="M131" s="222" t="s">
        <v>1</v>
      </c>
      <c r="N131" s="223" t="s">
        <v>43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0.255</v>
      </c>
      <c r="T131" s="225">
        <f>S131*H131</f>
        <v>10.31475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142</v>
      </c>
      <c r="AT131" s="226" t="s">
        <v>137</v>
      </c>
      <c r="AU131" s="226" t="s">
        <v>88</v>
      </c>
      <c r="AY131" s="14" t="s">
        <v>135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86</v>
      </c>
      <c r="BK131" s="227">
        <f>ROUND(I131*H131,2)</f>
        <v>0</v>
      </c>
      <c r="BL131" s="14" t="s">
        <v>142</v>
      </c>
      <c r="BM131" s="226" t="s">
        <v>155</v>
      </c>
    </row>
    <row r="132" s="2" customFormat="1" ht="24.15" customHeight="1">
      <c r="A132" s="35"/>
      <c r="B132" s="36"/>
      <c r="C132" s="215" t="s">
        <v>156</v>
      </c>
      <c r="D132" s="215" t="s">
        <v>137</v>
      </c>
      <c r="E132" s="216" t="s">
        <v>157</v>
      </c>
      <c r="F132" s="217" t="s">
        <v>158</v>
      </c>
      <c r="G132" s="218" t="s">
        <v>140</v>
      </c>
      <c r="H132" s="219">
        <v>505.91000000000002</v>
      </c>
      <c r="I132" s="220"/>
      <c r="J132" s="221">
        <f>ROUND(I132*H132,2)</f>
        <v>0</v>
      </c>
      <c r="K132" s="217" t="s">
        <v>141</v>
      </c>
      <c r="L132" s="41"/>
      <c r="M132" s="222" t="s">
        <v>1</v>
      </c>
      <c r="N132" s="223" t="s">
        <v>43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0.28999999999999998</v>
      </c>
      <c r="T132" s="225">
        <f>S132*H132</f>
        <v>146.7139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142</v>
      </c>
      <c r="AT132" s="226" t="s">
        <v>137</v>
      </c>
      <c r="AU132" s="226" t="s">
        <v>88</v>
      </c>
      <c r="AY132" s="14" t="s">
        <v>135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86</v>
      </c>
      <c r="BK132" s="227">
        <f>ROUND(I132*H132,2)</f>
        <v>0</v>
      </c>
      <c r="BL132" s="14" t="s">
        <v>142</v>
      </c>
      <c r="BM132" s="226" t="s">
        <v>159</v>
      </c>
    </row>
    <row r="133" s="2" customFormat="1" ht="24.15" customHeight="1">
      <c r="A133" s="35"/>
      <c r="B133" s="36"/>
      <c r="C133" s="215" t="s">
        <v>160</v>
      </c>
      <c r="D133" s="215" t="s">
        <v>137</v>
      </c>
      <c r="E133" s="216" t="s">
        <v>161</v>
      </c>
      <c r="F133" s="217" t="s">
        <v>162</v>
      </c>
      <c r="G133" s="218" t="s">
        <v>140</v>
      </c>
      <c r="H133" s="219">
        <v>2496.9000000000001</v>
      </c>
      <c r="I133" s="220"/>
      <c r="J133" s="221">
        <f>ROUND(I133*H133,2)</f>
        <v>0</v>
      </c>
      <c r="K133" s="217" t="s">
        <v>141</v>
      </c>
      <c r="L133" s="41"/>
      <c r="M133" s="222" t="s">
        <v>1</v>
      </c>
      <c r="N133" s="223" t="s">
        <v>43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0.44</v>
      </c>
      <c r="T133" s="225">
        <f>S133*H133</f>
        <v>1098.636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142</v>
      </c>
      <c r="AT133" s="226" t="s">
        <v>137</v>
      </c>
      <c r="AU133" s="226" t="s">
        <v>88</v>
      </c>
      <c r="AY133" s="14" t="s">
        <v>135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86</v>
      </c>
      <c r="BK133" s="227">
        <f>ROUND(I133*H133,2)</f>
        <v>0</v>
      </c>
      <c r="BL133" s="14" t="s">
        <v>142</v>
      </c>
      <c r="BM133" s="226" t="s">
        <v>163</v>
      </c>
    </row>
    <row r="134" s="2" customFormat="1" ht="16.5" customHeight="1">
      <c r="A134" s="35"/>
      <c r="B134" s="36"/>
      <c r="C134" s="215" t="s">
        <v>164</v>
      </c>
      <c r="D134" s="215" t="s">
        <v>137</v>
      </c>
      <c r="E134" s="216" t="s">
        <v>165</v>
      </c>
      <c r="F134" s="217" t="s">
        <v>166</v>
      </c>
      <c r="G134" s="218" t="s">
        <v>167</v>
      </c>
      <c r="H134" s="219">
        <v>68.5</v>
      </c>
      <c r="I134" s="220"/>
      <c r="J134" s="221">
        <f>ROUND(I134*H134,2)</f>
        <v>0</v>
      </c>
      <c r="K134" s="217" t="s">
        <v>141</v>
      </c>
      <c r="L134" s="41"/>
      <c r="M134" s="222" t="s">
        <v>1</v>
      </c>
      <c r="N134" s="223" t="s">
        <v>43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0.20499999999999999</v>
      </c>
      <c r="T134" s="225">
        <f>S134*H134</f>
        <v>14.042499999999999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142</v>
      </c>
      <c r="AT134" s="226" t="s">
        <v>137</v>
      </c>
      <c r="AU134" s="226" t="s">
        <v>88</v>
      </c>
      <c r="AY134" s="14" t="s">
        <v>135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86</v>
      </c>
      <c r="BK134" s="227">
        <f>ROUND(I134*H134,2)</f>
        <v>0</v>
      </c>
      <c r="BL134" s="14" t="s">
        <v>142</v>
      </c>
      <c r="BM134" s="226" t="s">
        <v>168</v>
      </c>
    </row>
    <row r="135" s="2" customFormat="1" ht="24.15" customHeight="1">
      <c r="A135" s="35"/>
      <c r="B135" s="36"/>
      <c r="C135" s="215" t="s">
        <v>169</v>
      </c>
      <c r="D135" s="215" t="s">
        <v>137</v>
      </c>
      <c r="E135" s="216" t="s">
        <v>170</v>
      </c>
      <c r="F135" s="217" t="s">
        <v>171</v>
      </c>
      <c r="G135" s="218" t="s">
        <v>172</v>
      </c>
      <c r="H135" s="219">
        <v>171.58099999999999</v>
      </c>
      <c r="I135" s="220"/>
      <c r="J135" s="221">
        <f>ROUND(I135*H135,2)</f>
        <v>0</v>
      </c>
      <c r="K135" s="217" t="s">
        <v>141</v>
      </c>
      <c r="L135" s="41"/>
      <c r="M135" s="222" t="s">
        <v>1</v>
      </c>
      <c r="N135" s="223" t="s">
        <v>43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142</v>
      </c>
      <c r="AT135" s="226" t="s">
        <v>137</v>
      </c>
      <c r="AU135" s="226" t="s">
        <v>88</v>
      </c>
      <c r="AY135" s="14" t="s">
        <v>135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86</v>
      </c>
      <c r="BK135" s="227">
        <f>ROUND(I135*H135,2)</f>
        <v>0</v>
      </c>
      <c r="BL135" s="14" t="s">
        <v>142</v>
      </c>
      <c r="BM135" s="226" t="s">
        <v>173</v>
      </c>
    </row>
    <row r="136" s="2" customFormat="1" ht="16.5" customHeight="1">
      <c r="A136" s="35"/>
      <c r="B136" s="36"/>
      <c r="C136" s="228" t="s">
        <v>174</v>
      </c>
      <c r="D136" s="228" t="s">
        <v>175</v>
      </c>
      <c r="E136" s="229" t="s">
        <v>176</v>
      </c>
      <c r="F136" s="230" t="s">
        <v>177</v>
      </c>
      <c r="G136" s="231" t="s">
        <v>178</v>
      </c>
      <c r="H136" s="232">
        <v>7.8239999999999998</v>
      </c>
      <c r="I136" s="233"/>
      <c r="J136" s="234">
        <f>ROUND(I136*H136,2)</f>
        <v>0</v>
      </c>
      <c r="K136" s="230" t="s">
        <v>141</v>
      </c>
      <c r="L136" s="235"/>
      <c r="M136" s="236" t="s">
        <v>1</v>
      </c>
      <c r="N136" s="237" t="s">
        <v>43</v>
      </c>
      <c r="O136" s="88"/>
      <c r="P136" s="224">
        <f>O136*H136</f>
        <v>0</v>
      </c>
      <c r="Q136" s="224">
        <v>1</v>
      </c>
      <c r="R136" s="224">
        <f>Q136*H136</f>
        <v>7.8239999999999998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179</v>
      </c>
      <c r="AT136" s="226" t="s">
        <v>175</v>
      </c>
      <c r="AU136" s="226" t="s">
        <v>88</v>
      </c>
      <c r="AY136" s="14" t="s">
        <v>135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86</v>
      </c>
      <c r="BK136" s="227">
        <f>ROUND(I136*H136,2)</f>
        <v>0</v>
      </c>
      <c r="BL136" s="14" t="s">
        <v>142</v>
      </c>
      <c r="BM136" s="226" t="s">
        <v>180</v>
      </c>
    </row>
    <row r="137" s="2" customFormat="1" ht="16.5" customHeight="1">
      <c r="A137" s="35"/>
      <c r="B137" s="36"/>
      <c r="C137" s="215" t="s">
        <v>8</v>
      </c>
      <c r="D137" s="215" t="s">
        <v>137</v>
      </c>
      <c r="E137" s="216" t="s">
        <v>181</v>
      </c>
      <c r="F137" s="217" t="s">
        <v>182</v>
      </c>
      <c r="G137" s="218" t="s">
        <v>140</v>
      </c>
      <c r="H137" s="219">
        <v>460.52999999999997</v>
      </c>
      <c r="I137" s="220"/>
      <c r="J137" s="221">
        <f>ROUND(I137*H137,2)</f>
        <v>0</v>
      </c>
      <c r="K137" s="217" t="s">
        <v>141</v>
      </c>
      <c r="L137" s="41"/>
      <c r="M137" s="222" t="s">
        <v>1</v>
      </c>
      <c r="N137" s="223" t="s">
        <v>43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142</v>
      </c>
      <c r="AT137" s="226" t="s">
        <v>137</v>
      </c>
      <c r="AU137" s="226" t="s">
        <v>88</v>
      </c>
      <c r="AY137" s="14" t="s">
        <v>135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86</v>
      </c>
      <c r="BK137" s="227">
        <f>ROUND(I137*H137,2)</f>
        <v>0</v>
      </c>
      <c r="BL137" s="14" t="s">
        <v>142</v>
      </c>
      <c r="BM137" s="226" t="s">
        <v>183</v>
      </c>
    </row>
    <row r="138" s="2" customFormat="1" ht="33" customHeight="1">
      <c r="A138" s="35"/>
      <c r="B138" s="36"/>
      <c r="C138" s="215" t="s">
        <v>184</v>
      </c>
      <c r="D138" s="215" t="s">
        <v>137</v>
      </c>
      <c r="E138" s="216" t="s">
        <v>185</v>
      </c>
      <c r="F138" s="217" t="s">
        <v>186</v>
      </c>
      <c r="G138" s="218" t="s">
        <v>172</v>
      </c>
      <c r="H138" s="219">
        <v>11.256</v>
      </c>
      <c r="I138" s="220"/>
      <c r="J138" s="221">
        <f>ROUND(I138*H138,2)</f>
        <v>0</v>
      </c>
      <c r="K138" s="217" t="s">
        <v>1</v>
      </c>
      <c r="L138" s="41"/>
      <c r="M138" s="222" t="s">
        <v>1</v>
      </c>
      <c r="N138" s="223" t="s">
        <v>43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142</v>
      </c>
      <c r="AT138" s="226" t="s">
        <v>137</v>
      </c>
      <c r="AU138" s="226" t="s">
        <v>88</v>
      </c>
      <c r="AY138" s="14" t="s">
        <v>135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86</v>
      </c>
      <c r="BK138" s="227">
        <f>ROUND(I138*H138,2)</f>
        <v>0</v>
      </c>
      <c r="BL138" s="14" t="s">
        <v>142</v>
      </c>
      <c r="BM138" s="226" t="s">
        <v>187</v>
      </c>
    </row>
    <row r="139" s="2" customFormat="1" ht="33" customHeight="1">
      <c r="A139" s="35"/>
      <c r="B139" s="36"/>
      <c r="C139" s="215" t="s">
        <v>188</v>
      </c>
      <c r="D139" s="215" t="s">
        <v>137</v>
      </c>
      <c r="E139" s="216" t="s">
        <v>189</v>
      </c>
      <c r="F139" s="217" t="s">
        <v>190</v>
      </c>
      <c r="G139" s="218" t="s">
        <v>172</v>
      </c>
      <c r="H139" s="219">
        <v>5.6280000000000001</v>
      </c>
      <c r="I139" s="220"/>
      <c r="J139" s="221">
        <f>ROUND(I139*H139,2)</f>
        <v>0</v>
      </c>
      <c r="K139" s="217" t="s">
        <v>141</v>
      </c>
      <c r="L139" s="41"/>
      <c r="M139" s="222" t="s">
        <v>1</v>
      </c>
      <c r="N139" s="223" t="s">
        <v>43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137</v>
      </c>
      <c r="AU139" s="226" t="s">
        <v>88</v>
      </c>
      <c r="AY139" s="14" t="s">
        <v>135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86</v>
      </c>
      <c r="BK139" s="227">
        <f>ROUND(I139*H139,2)</f>
        <v>0</v>
      </c>
      <c r="BL139" s="14" t="s">
        <v>142</v>
      </c>
      <c r="BM139" s="226" t="s">
        <v>191</v>
      </c>
    </row>
    <row r="140" s="2" customFormat="1" ht="33" customHeight="1">
      <c r="A140" s="35"/>
      <c r="B140" s="36"/>
      <c r="C140" s="215" t="s">
        <v>192</v>
      </c>
      <c r="D140" s="215" t="s">
        <v>137</v>
      </c>
      <c r="E140" s="216" t="s">
        <v>193</v>
      </c>
      <c r="F140" s="217" t="s">
        <v>194</v>
      </c>
      <c r="G140" s="218" t="s">
        <v>172</v>
      </c>
      <c r="H140" s="219">
        <v>5.6280000000000001</v>
      </c>
      <c r="I140" s="220"/>
      <c r="J140" s="221">
        <f>ROUND(I140*H140,2)</f>
        <v>0</v>
      </c>
      <c r="K140" s="217" t="s">
        <v>141</v>
      </c>
      <c r="L140" s="41"/>
      <c r="M140" s="222" t="s">
        <v>1</v>
      </c>
      <c r="N140" s="223" t="s">
        <v>43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142</v>
      </c>
      <c r="AT140" s="226" t="s">
        <v>137</v>
      </c>
      <c r="AU140" s="226" t="s">
        <v>88</v>
      </c>
      <c r="AY140" s="14" t="s">
        <v>135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86</v>
      </c>
      <c r="BK140" s="227">
        <f>ROUND(I140*H140,2)</f>
        <v>0</v>
      </c>
      <c r="BL140" s="14" t="s">
        <v>142</v>
      </c>
      <c r="BM140" s="226" t="s">
        <v>195</v>
      </c>
    </row>
    <row r="141" s="2" customFormat="1" ht="33" customHeight="1">
      <c r="A141" s="35"/>
      <c r="B141" s="36"/>
      <c r="C141" s="215" t="s">
        <v>196</v>
      </c>
      <c r="D141" s="215" t="s">
        <v>137</v>
      </c>
      <c r="E141" s="216" t="s">
        <v>197</v>
      </c>
      <c r="F141" s="217" t="s">
        <v>198</v>
      </c>
      <c r="G141" s="218" t="s">
        <v>172</v>
      </c>
      <c r="H141" s="219">
        <v>5.6280000000000001</v>
      </c>
      <c r="I141" s="220"/>
      <c r="J141" s="221">
        <f>ROUND(I141*H141,2)</f>
        <v>0</v>
      </c>
      <c r="K141" s="217" t="s">
        <v>141</v>
      </c>
      <c r="L141" s="41"/>
      <c r="M141" s="222" t="s">
        <v>1</v>
      </c>
      <c r="N141" s="223" t="s">
        <v>43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137</v>
      </c>
      <c r="AU141" s="226" t="s">
        <v>88</v>
      </c>
      <c r="AY141" s="14" t="s">
        <v>135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86</v>
      </c>
      <c r="BK141" s="227">
        <f>ROUND(I141*H141,2)</f>
        <v>0</v>
      </c>
      <c r="BL141" s="14" t="s">
        <v>142</v>
      </c>
      <c r="BM141" s="226" t="s">
        <v>199</v>
      </c>
    </row>
    <row r="142" s="2" customFormat="1" ht="24.15" customHeight="1">
      <c r="A142" s="35"/>
      <c r="B142" s="36"/>
      <c r="C142" s="215" t="s">
        <v>200</v>
      </c>
      <c r="D142" s="215" t="s">
        <v>137</v>
      </c>
      <c r="E142" s="216" t="s">
        <v>201</v>
      </c>
      <c r="F142" s="217" t="s">
        <v>202</v>
      </c>
      <c r="G142" s="218" t="s">
        <v>172</v>
      </c>
      <c r="H142" s="219">
        <v>27.32</v>
      </c>
      <c r="I142" s="220"/>
      <c r="J142" s="221">
        <f>ROUND(I142*H142,2)</f>
        <v>0</v>
      </c>
      <c r="K142" s="217" t="s">
        <v>1</v>
      </c>
      <c r="L142" s="41"/>
      <c r="M142" s="222" t="s">
        <v>1</v>
      </c>
      <c r="N142" s="223" t="s">
        <v>43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142</v>
      </c>
      <c r="AT142" s="226" t="s">
        <v>137</v>
      </c>
      <c r="AU142" s="226" t="s">
        <v>88</v>
      </c>
      <c r="AY142" s="14" t="s">
        <v>135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86</v>
      </c>
      <c r="BK142" s="227">
        <f>ROUND(I142*H142,2)</f>
        <v>0</v>
      </c>
      <c r="BL142" s="14" t="s">
        <v>142</v>
      </c>
      <c r="BM142" s="226" t="s">
        <v>203</v>
      </c>
    </row>
    <row r="143" s="2" customFormat="1" ht="16.5" customHeight="1">
      <c r="A143" s="35"/>
      <c r="B143" s="36"/>
      <c r="C143" s="228" t="s">
        <v>204</v>
      </c>
      <c r="D143" s="228" t="s">
        <v>175</v>
      </c>
      <c r="E143" s="229" t="s">
        <v>205</v>
      </c>
      <c r="F143" s="230" t="s">
        <v>206</v>
      </c>
      <c r="G143" s="231" t="s">
        <v>178</v>
      </c>
      <c r="H143" s="232">
        <v>49.244</v>
      </c>
      <c r="I143" s="233"/>
      <c r="J143" s="234">
        <f>ROUND(I143*H143,2)</f>
        <v>0</v>
      </c>
      <c r="K143" s="230" t="s">
        <v>1</v>
      </c>
      <c r="L143" s="235"/>
      <c r="M143" s="236" t="s">
        <v>1</v>
      </c>
      <c r="N143" s="237" t="s">
        <v>43</v>
      </c>
      <c r="O143" s="88"/>
      <c r="P143" s="224">
        <f>O143*H143</f>
        <v>0</v>
      </c>
      <c r="Q143" s="224">
        <v>1</v>
      </c>
      <c r="R143" s="224">
        <f>Q143*H143</f>
        <v>49.244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179</v>
      </c>
      <c r="AT143" s="226" t="s">
        <v>175</v>
      </c>
      <c r="AU143" s="226" t="s">
        <v>88</v>
      </c>
      <c r="AY143" s="14" t="s">
        <v>135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86</v>
      </c>
      <c r="BK143" s="227">
        <f>ROUND(I143*H143,2)</f>
        <v>0</v>
      </c>
      <c r="BL143" s="14" t="s">
        <v>142</v>
      </c>
      <c r="BM143" s="226" t="s">
        <v>207</v>
      </c>
    </row>
    <row r="144" s="2" customFormat="1" ht="24.15" customHeight="1">
      <c r="A144" s="35"/>
      <c r="B144" s="36"/>
      <c r="C144" s="215" t="s">
        <v>208</v>
      </c>
      <c r="D144" s="215" t="s">
        <v>137</v>
      </c>
      <c r="E144" s="216" t="s">
        <v>209</v>
      </c>
      <c r="F144" s="217" t="s">
        <v>210</v>
      </c>
      <c r="G144" s="218" t="s">
        <v>140</v>
      </c>
      <c r="H144" s="219">
        <v>124.37000000000001</v>
      </c>
      <c r="I144" s="220"/>
      <c r="J144" s="221">
        <f>ROUND(I144*H144,2)</f>
        <v>0</v>
      </c>
      <c r="K144" s="217" t="s">
        <v>141</v>
      </c>
      <c r="L144" s="41"/>
      <c r="M144" s="222" t="s">
        <v>1</v>
      </c>
      <c r="N144" s="223" t="s">
        <v>43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137</v>
      </c>
      <c r="AU144" s="226" t="s">
        <v>88</v>
      </c>
      <c r="AY144" s="14" t="s">
        <v>135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86</v>
      </c>
      <c r="BK144" s="227">
        <f>ROUND(I144*H144,2)</f>
        <v>0</v>
      </c>
      <c r="BL144" s="14" t="s">
        <v>142</v>
      </c>
      <c r="BM144" s="226" t="s">
        <v>211</v>
      </c>
    </row>
    <row r="145" s="2" customFormat="1" ht="33" customHeight="1">
      <c r="A145" s="35"/>
      <c r="B145" s="36"/>
      <c r="C145" s="215" t="s">
        <v>212</v>
      </c>
      <c r="D145" s="215" t="s">
        <v>137</v>
      </c>
      <c r="E145" s="216" t="s">
        <v>213</v>
      </c>
      <c r="F145" s="217" t="s">
        <v>214</v>
      </c>
      <c r="G145" s="218" t="s">
        <v>140</v>
      </c>
      <c r="H145" s="219">
        <v>124.37000000000001</v>
      </c>
      <c r="I145" s="220"/>
      <c r="J145" s="221">
        <f>ROUND(I145*H145,2)</f>
        <v>0</v>
      </c>
      <c r="K145" s="217" t="s">
        <v>141</v>
      </c>
      <c r="L145" s="41"/>
      <c r="M145" s="222" t="s">
        <v>1</v>
      </c>
      <c r="N145" s="223" t="s">
        <v>43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142</v>
      </c>
      <c r="AT145" s="226" t="s">
        <v>137</v>
      </c>
      <c r="AU145" s="226" t="s">
        <v>88</v>
      </c>
      <c r="AY145" s="14" t="s">
        <v>135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86</v>
      </c>
      <c r="BK145" s="227">
        <f>ROUND(I145*H145,2)</f>
        <v>0</v>
      </c>
      <c r="BL145" s="14" t="s">
        <v>142</v>
      </c>
      <c r="BM145" s="226" t="s">
        <v>215</v>
      </c>
    </row>
    <row r="146" s="2" customFormat="1" ht="24.15" customHeight="1">
      <c r="A146" s="35"/>
      <c r="B146" s="36"/>
      <c r="C146" s="215" t="s">
        <v>7</v>
      </c>
      <c r="D146" s="215" t="s">
        <v>137</v>
      </c>
      <c r="E146" s="216" t="s">
        <v>216</v>
      </c>
      <c r="F146" s="217" t="s">
        <v>217</v>
      </c>
      <c r="G146" s="218" t="s">
        <v>140</v>
      </c>
      <c r="H146" s="219">
        <v>1401.7860000000001</v>
      </c>
      <c r="I146" s="220"/>
      <c r="J146" s="221">
        <f>ROUND(I146*H146,2)</f>
        <v>0</v>
      </c>
      <c r="K146" s="217" t="s">
        <v>141</v>
      </c>
      <c r="L146" s="41"/>
      <c r="M146" s="222" t="s">
        <v>1</v>
      </c>
      <c r="N146" s="223" t="s">
        <v>43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137</v>
      </c>
      <c r="AU146" s="226" t="s">
        <v>88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86</v>
      </c>
      <c r="BK146" s="227">
        <f>ROUND(I146*H146,2)</f>
        <v>0</v>
      </c>
      <c r="BL146" s="14" t="s">
        <v>142</v>
      </c>
      <c r="BM146" s="226" t="s">
        <v>218</v>
      </c>
    </row>
    <row r="147" s="2" customFormat="1" ht="24.15" customHeight="1">
      <c r="A147" s="35"/>
      <c r="B147" s="36"/>
      <c r="C147" s="215" t="s">
        <v>219</v>
      </c>
      <c r="D147" s="215" t="s">
        <v>137</v>
      </c>
      <c r="E147" s="216" t="s">
        <v>220</v>
      </c>
      <c r="F147" s="217" t="s">
        <v>221</v>
      </c>
      <c r="G147" s="218" t="s">
        <v>140</v>
      </c>
      <c r="H147" s="219">
        <v>934.524</v>
      </c>
      <c r="I147" s="220"/>
      <c r="J147" s="221">
        <f>ROUND(I147*H147,2)</f>
        <v>0</v>
      </c>
      <c r="K147" s="217" t="s">
        <v>141</v>
      </c>
      <c r="L147" s="41"/>
      <c r="M147" s="222" t="s">
        <v>1</v>
      </c>
      <c r="N147" s="223" t="s">
        <v>43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142</v>
      </c>
      <c r="AT147" s="226" t="s">
        <v>137</v>
      </c>
      <c r="AU147" s="226" t="s">
        <v>88</v>
      </c>
      <c r="AY147" s="14" t="s">
        <v>135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86</v>
      </c>
      <c r="BK147" s="227">
        <f>ROUND(I147*H147,2)</f>
        <v>0</v>
      </c>
      <c r="BL147" s="14" t="s">
        <v>142</v>
      </c>
      <c r="BM147" s="226" t="s">
        <v>222</v>
      </c>
    </row>
    <row r="148" s="2" customFormat="1" ht="24.15" customHeight="1">
      <c r="A148" s="35"/>
      <c r="B148" s="36"/>
      <c r="C148" s="215" t="s">
        <v>223</v>
      </c>
      <c r="D148" s="215" t="s">
        <v>137</v>
      </c>
      <c r="E148" s="216" t="s">
        <v>224</v>
      </c>
      <c r="F148" s="217" t="s">
        <v>225</v>
      </c>
      <c r="G148" s="218" t="s">
        <v>140</v>
      </c>
      <c r="H148" s="219">
        <v>2336.3099999999999</v>
      </c>
      <c r="I148" s="220"/>
      <c r="J148" s="221">
        <f>ROUND(I148*H148,2)</f>
        <v>0</v>
      </c>
      <c r="K148" s="217" t="s">
        <v>141</v>
      </c>
      <c r="L148" s="41"/>
      <c r="M148" s="222" t="s">
        <v>1</v>
      </c>
      <c r="N148" s="223" t="s">
        <v>43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137</v>
      </c>
      <c r="AU148" s="226" t="s">
        <v>88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86</v>
      </c>
      <c r="BK148" s="227">
        <f>ROUND(I148*H148,2)</f>
        <v>0</v>
      </c>
      <c r="BL148" s="14" t="s">
        <v>142</v>
      </c>
      <c r="BM148" s="226" t="s">
        <v>226</v>
      </c>
    </row>
    <row r="149" s="2" customFormat="1" ht="33" customHeight="1">
      <c r="A149" s="35"/>
      <c r="B149" s="36"/>
      <c r="C149" s="215" t="s">
        <v>227</v>
      </c>
      <c r="D149" s="215" t="s">
        <v>137</v>
      </c>
      <c r="E149" s="216" t="s">
        <v>228</v>
      </c>
      <c r="F149" s="217" t="s">
        <v>229</v>
      </c>
      <c r="G149" s="218" t="s">
        <v>140</v>
      </c>
      <c r="H149" s="219">
        <v>248.74000000000001</v>
      </c>
      <c r="I149" s="220"/>
      <c r="J149" s="221">
        <f>ROUND(I149*H149,2)</f>
        <v>0</v>
      </c>
      <c r="K149" s="217" t="s">
        <v>141</v>
      </c>
      <c r="L149" s="41"/>
      <c r="M149" s="222" t="s">
        <v>1</v>
      </c>
      <c r="N149" s="223" t="s">
        <v>43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142</v>
      </c>
      <c r="AT149" s="226" t="s">
        <v>137</v>
      </c>
      <c r="AU149" s="226" t="s">
        <v>88</v>
      </c>
      <c r="AY149" s="14" t="s">
        <v>135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86</v>
      </c>
      <c r="BK149" s="227">
        <f>ROUND(I149*H149,2)</f>
        <v>0</v>
      </c>
      <c r="BL149" s="14" t="s">
        <v>142</v>
      </c>
      <c r="BM149" s="226" t="s">
        <v>230</v>
      </c>
    </row>
    <row r="150" s="2" customFormat="1" ht="16.5" customHeight="1">
      <c r="A150" s="35"/>
      <c r="B150" s="36"/>
      <c r="C150" s="228" t="s">
        <v>231</v>
      </c>
      <c r="D150" s="228" t="s">
        <v>175</v>
      </c>
      <c r="E150" s="229" t="s">
        <v>232</v>
      </c>
      <c r="F150" s="230" t="s">
        <v>233</v>
      </c>
      <c r="G150" s="231" t="s">
        <v>178</v>
      </c>
      <c r="H150" s="232">
        <v>22.387</v>
      </c>
      <c r="I150" s="233"/>
      <c r="J150" s="234">
        <f>ROUND(I150*H150,2)</f>
        <v>0</v>
      </c>
      <c r="K150" s="230" t="s">
        <v>141</v>
      </c>
      <c r="L150" s="235"/>
      <c r="M150" s="236" t="s">
        <v>1</v>
      </c>
      <c r="N150" s="237" t="s">
        <v>43</v>
      </c>
      <c r="O150" s="88"/>
      <c r="P150" s="224">
        <f>O150*H150</f>
        <v>0</v>
      </c>
      <c r="Q150" s="224">
        <v>1</v>
      </c>
      <c r="R150" s="224">
        <f>Q150*H150</f>
        <v>22.387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179</v>
      </c>
      <c r="AT150" s="226" t="s">
        <v>175</v>
      </c>
      <c r="AU150" s="226" t="s">
        <v>88</v>
      </c>
      <c r="AY150" s="14" t="s">
        <v>135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86</v>
      </c>
      <c r="BK150" s="227">
        <f>ROUND(I150*H150,2)</f>
        <v>0</v>
      </c>
      <c r="BL150" s="14" t="s">
        <v>142</v>
      </c>
      <c r="BM150" s="226" t="s">
        <v>234</v>
      </c>
    </row>
    <row r="151" s="12" customFormat="1" ht="22.8" customHeight="1">
      <c r="A151" s="12"/>
      <c r="B151" s="199"/>
      <c r="C151" s="200"/>
      <c r="D151" s="201" t="s">
        <v>77</v>
      </c>
      <c r="E151" s="213" t="s">
        <v>235</v>
      </c>
      <c r="F151" s="213" t="s">
        <v>236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SUM(P152:P174)</f>
        <v>0</v>
      </c>
      <c r="Q151" s="207"/>
      <c r="R151" s="208">
        <f>SUM(R152:R174)</f>
        <v>351.0175868</v>
      </c>
      <c r="S151" s="207"/>
      <c r="T151" s="209">
        <f>SUM(T152:T174)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86</v>
      </c>
      <c r="AT151" s="211" t="s">
        <v>77</v>
      </c>
      <c r="AU151" s="211" t="s">
        <v>86</v>
      </c>
      <c r="AY151" s="210" t="s">
        <v>135</v>
      </c>
      <c r="BK151" s="212">
        <f>SUM(BK152:BK174)</f>
        <v>0</v>
      </c>
    </row>
    <row r="152" s="2" customFormat="1" ht="21.75" customHeight="1">
      <c r="A152" s="35"/>
      <c r="B152" s="36"/>
      <c r="C152" s="215" t="s">
        <v>237</v>
      </c>
      <c r="D152" s="215" t="s">
        <v>137</v>
      </c>
      <c r="E152" s="216" t="s">
        <v>238</v>
      </c>
      <c r="F152" s="217" t="s">
        <v>239</v>
      </c>
      <c r="G152" s="218" t="s">
        <v>140</v>
      </c>
      <c r="H152" s="219">
        <v>13</v>
      </c>
      <c r="I152" s="220"/>
      <c r="J152" s="221">
        <f>ROUND(I152*H152,2)</f>
        <v>0</v>
      </c>
      <c r="K152" s="217" t="s">
        <v>141</v>
      </c>
      <c r="L152" s="41"/>
      <c r="M152" s="222" t="s">
        <v>1</v>
      </c>
      <c r="N152" s="223" t="s">
        <v>43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142</v>
      </c>
      <c r="AT152" s="226" t="s">
        <v>137</v>
      </c>
      <c r="AU152" s="226" t="s">
        <v>88</v>
      </c>
      <c r="AY152" s="14" t="s">
        <v>135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86</v>
      </c>
      <c r="BK152" s="227">
        <f>ROUND(I152*H152,2)</f>
        <v>0</v>
      </c>
      <c r="BL152" s="14" t="s">
        <v>142</v>
      </c>
      <c r="BM152" s="226" t="s">
        <v>240</v>
      </c>
    </row>
    <row r="153" s="2" customFormat="1" ht="24.15" customHeight="1">
      <c r="A153" s="35"/>
      <c r="B153" s="36"/>
      <c r="C153" s="215" t="s">
        <v>241</v>
      </c>
      <c r="D153" s="215" t="s">
        <v>137</v>
      </c>
      <c r="E153" s="216" t="s">
        <v>242</v>
      </c>
      <c r="F153" s="217" t="s">
        <v>243</v>
      </c>
      <c r="G153" s="218" t="s">
        <v>140</v>
      </c>
      <c r="H153" s="219">
        <v>2443.8800000000001</v>
      </c>
      <c r="I153" s="220"/>
      <c r="J153" s="221">
        <f>ROUND(I153*H153,2)</f>
        <v>0</v>
      </c>
      <c r="K153" s="217" t="s">
        <v>141</v>
      </c>
      <c r="L153" s="41"/>
      <c r="M153" s="222" t="s">
        <v>1</v>
      </c>
      <c r="N153" s="223" t="s">
        <v>43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142</v>
      </c>
      <c r="AT153" s="226" t="s">
        <v>137</v>
      </c>
      <c r="AU153" s="226" t="s">
        <v>88</v>
      </c>
      <c r="AY153" s="14" t="s">
        <v>135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86</v>
      </c>
      <c r="BK153" s="227">
        <f>ROUND(I153*H153,2)</f>
        <v>0</v>
      </c>
      <c r="BL153" s="14" t="s">
        <v>142</v>
      </c>
      <c r="BM153" s="226" t="s">
        <v>244</v>
      </c>
    </row>
    <row r="154" s="2" customFormat="1" ht="24.15" customHeight="1">
      <c r="A154" s="35"/>
      <c r="B154" s="36"/>
      <c r="C154" s="215" t="s">
        <v>245</v>
      </c>
      <c r="D154" s="215" t="s">
        <v>137</v>
      </c>
      <c r="E154" s="216" t="s">
        <v>242</v>
      </c>
      <c r="F154" s="217" t="s">
        <v>243</v>
      </c>
      <c r="G154" s="218" t="s">
        <v>140</v>
      </c>
      <c r="H154" s="219">
        <v>1376.1500000000001</v>
      </c>
      <c r="I154" s="220"/>
      <c r="J154" s="221">
        <f>ROUND(I154*H154,2)</f>
        <v>0</v>
      </c>
      <c r="K154" s="217" t="s">
        <v>141</v>
      </c>
      <c r="L154" s="41"/>
      <c r="M154" s="222" t="s">
        <v>1</v>
      </c>
      <c r="N154" s="223" t="s">
        <v>43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142</v>
      </c>
      <c r="AT154" s="226" t="s">
        <v>137</v>
      </c>
      <c r="AU154" s="226" t="s">
        <v>88</v>
      </c>
      <c r="AY154" s="14" t="s">
        <v>135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86</v>
      </c>
      <c r="BK154" s="227">
        <f>ROUND(I154*H154,2)</f>
        <v>0</v>
      </c>
      <c r="BL154" s="14" t="s">
        <v>142</v>
      </c>
      <c r="BM154" s="226" t="s">
        <v>246</v>
      </c>
    </row>
    <row r="155" s="2" customFormat="1" ht="21.75" customHeight="1">
      <c r="A155" s="35"/>
      <c r="B155" s="36"/>
      <c r="C155" s="215" t="s">
        <v>247</v>
      </c>
      <c r="D155" s="215" t="s">
        <v>137</v>
      </c>
      <c r="E155" s="216" t="s">
        <v>248</v>
      </c>
      <c r="F155" s="217" t="s">
        <v>249</v>
      </c>
      <c r="G155" s="218" t="s">
        <v>140</v>
      </c>
      <c r="H155" s="219">
        <v>331.47000000000003</v>
      </c>
      <c r="I155" s="220"/>
      <c r="J155" s="221">
        <f>ROUND(I155*H155,2)</f>
        <v>0</v>
      </c>
      <c r="K155" s="217" t="s">
        <v>141</v>
      </c>
      <c r="L155" s="41"/>
      <c r="M155" s="222" t="s">
        <v>1</v>
      </c>
      <c r="N155" s="223" t="s">
        <v>43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142</v>
      </c>
      <c r="AT155" s="226" t="s">
        <v>137</v>
      </c>
      <c r="AU155" s="226" t="s">
        <v>88</v>
      </c>
      <c r="AY155" s="14" t="s">
        <v>135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86</v>
      </c>
      <c r="BK155" s="227">
        <f>ROUND(I155*H155,2)</f>
        <v>0</v>
      </c>
      <c r="BL155" s="14" t="s">
        <v>142</v>
      </c>
      <c r="BM155" s="226" t="s">
        <v>250</v>
      </c>
    </row>
    <row r="156" s="2" customFormat="1" ht="21.75" customHeight="1">
      <c r="A156" s="35"/>
      <c r="B156" s="36"/>
      <c r="C156" s="215" t="s">
        <v>251</v>
      </c>
      <c r="D156" s="215" t="s">
        <v>137</v>
      </c>
      <c r="E156" s="216" t="s">
        <v>252</v>
      </c>
      <c r="F156" s="217" t="s">
        <v>253</v>
      </c>
      <c r="G156" s="218" t="s">
        <v>140</v>
      </c>
      <c r="H156" s="219">
        <v>276.19999999999999</v>
      </c>
      <c r="I156" s="220"/>
      <c r="J156" s="221">
        <f>ROUND(I156*H156,2)</f>
        <v>0</v>
      </c>
      <c r="K156" s="217" t="s">
        <v>141</v>
      </c>
      <c r="L156" s="41"/>
      <c r="M156" s="222" t="s">
        <v>1</v>
      </c>
      <c r="N156" s="223" t="s">
        <v>43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142</v>
      </c>
      <c r="AT156" s="226" t="s">
        <v>137</v>
      </c>
      <c r="AU156" s="226" t="s">
        <v>88</v>
      </c>
      <c r="AY156" s="14" t="s">
        <v>135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86</v>
      </c>
      <c r="BK156" s="227">
        <f>ROUND(I156*H156,2)</f>
        <v>0</v>
      </c>
      <c r="BL156" s="14" t="s">
        <v>142</v>
      </c>
      <c r="BM156" s="226" t="s">
        <v>254</v>
      </c>
    </row>
    <row r="157" s="2" customFormat="1" ht="33" customHeight="1">
      <c r="A157" s="35"/>
      <c r="B157" s="36"/>
      <c r="C157" s="215" t="s">
        <v>255</v>
      </c>
      <c r="D157" s="215" t="s">
        <v>137</v>
      </c>
      <c r="E157" s="216" t="s">
        <v>256</v>
      </c>
      <c r="F157" s="217" t="s">
        <v>257</v>
      </c>
      <c r="G157" s="218" t="s">
        <v>140</v>
      </c>
      <c r="H157" s="219">
        <v>1367.3599999999999</v>
      </c>
      <c r="I157" s="220"/>
      <c r="J157" s="221">
        <f>ROUND(I157*H157,2)</f>
        <v>0</v>
      </c>
      <c r="K157" s="217" t="s">
        <v>141</v>
      </c>
      <c r="L157" s="41"/>
      <c r="M157" s="222" t="s">
        <v>1</v>
      </c>
      <c r="N157" s="223" t="s">
        <v>43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142</v>
      </c>
      <c r="AT157" s="226" t="s">
        <v>137</v>
      </c>
      <c r="AU157" s="226" t="s">
        <v>88</v>
      </c>
      <c r="AY157" s="14" t="s">
        <v>135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86</v>
      </c>
      <c r="BK157" s="227">
        <f>ROUND(I157*H157,2)</f>
        <v>0</v>
      </c>
      <c r="BL157" s="14" t="s">
        <v>142</v>
      </c>
      <c r="BM157" s="226" t="s">
        <v>258</v>
      </c>
    </row>
    <row r="158" s="2" customFormat="1" ht="24.15" customHeight="1">
      <c r="A158" s="35"/>
      <c r="B158" s="36"/>
      <c r="C158" s="215" t="s">
        <v>259</v>
      </c>
      <c r="D158" s="215" t="s">
        <v>137</v>
      </c>
      <c r="E158" s="216" t="s">
        <v>260</v>
      </c>
      <c r="F158" s="217" t="s">
        <v>261</v>
      </c>
      <c r="G158" s="218" t="s">
        <v>140</v>
      </c>
      <c r="H158" s="219">
        <v>1367.3599999999999</v>
      </c>
      <c r="I158" s="220"/>
      <c r="J158" s="221">
        <f>ROUND(I158*H158,2)</f>
        <v>0</v>
      </c>
      <c r="K158" s="217" t="s">
        <v>141</v>
      </c>
      <c r="L158" s="41"/>
      <c r="M158" s="222" t="s">
        <v>1</v>
      </c>
      <c r="N158" s="223" t="s">
        <v>43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142</v>
      </c>
      <c r="AT158" s="226" t="s">
        <v>137</v>
      </c>
      <c r="AU158" s="226" t="s">
        <v>88</v>
      </c>
      <c r="AY158" s="14" t="s">
        <v>135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86</v>
      </c>
      <c r="BK158" s="227">
        <f>ROUND(I158*H158,2)</f>
        <v>0</v>
      </c>
      <c r="BL158" s="14" t="s">
        <v>142</v>
      </c>
      <c r="BM158" s="226" t="s">
        <v>262</v>
      </c>
    </row>
    <row r="159" s="2" customFormat="1" ht="21.75" customHeight="1">
      <c r="A159" s="35"/>
      <c r="B159" s="36"/>
      <c r="C159" s="215" t="s">
        <v>263</v>
      </c>
      <c r="D159" s="215" t="s">
        <v>137</v>
      </c>
      <c r="E159" s="216" t="s">
        <v>264</v>
      </c>
      <c r="F159" s="217" t="s">
        <v>265</v>
      </c>
      <c r="G159" s="218" t="s">
        <v>140</v>
      </c>
      <c r="H159" s="219">
        <v>1367.3599999999999</v>
      </c>
      <c r="I159" s="220"/>
      <c r="J159" s="221">
        <f>ROUND(I159*H159,2)</f>
        <v>0</v>
      </c>
      <c r="K159" s="217" t="s">
        <v>141</v>
      </c>
      <c r="L159" s="41"/>
      <c r="M159" s="222" t="s">
        <v>1</v>
      </c>
      <c r="N159" s="223" t="s">
        <v>43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142</v>
      </c>
      <c r="AT159" s="226" t="s">
        <v>137</v>
      </c>
      <c r="AU159" s="226" t="s">
        <v>88</v>
      </c>
      <c r="AY159" s="14" t="s">
        <v>135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86</v>
      </c>
      <c r="BK159" s="227">
        <f>ROUND(I159*H159,2)</f>
        <v>0</v>
      </c>
      <c r="BL159" s="14" t="s">
        <v>142</v>
      </c>
      <c r="BM159" s="226" t="s">
        <v>266</v>
      </c>
    </row>
    <row r="160" s="2" customFormat="1" ht="33" customHeight="1">
      <c r="A160" s="35"/>
      <c r="B160" s="36"/>
      <c r="C160" s="215" t="s">
        <v>267</v>
      </c>
      <c r="D160" s="215" t="s">
        <v>137</v>
      </c>
      <c r="E160" s="216" t="s">
        <v>268</v>
      </c>
      <c r="F160" s="217" t="s">
        <v>269</v>
      </c>
      <c r="G160" s="218" t="s">
        <v>140</v>
      </c>
      <c r="H160" s="219">
        <v>1367.3599999999999</v>
      </c>
      <c r="I160" s="220"/>
      <c r="J160" s="221">
        <f>ROUND(I160*H160,2)</f>
        <v>0</v>
      </c>
      <c r="K160" s="217" t="s">
        <v>141</v>
      </c>
      <c r="L160" s="41"/>
      <c r="M160" s="222" t="s">
        <v>1</v>
      </c>
      <c r="N160" s="223" t="s">
        <v>43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142</v>
      </c>
      <c r="AT160" s="226" t="s">
        <v>137</v>
      </c>
      <c r="AU160" s="226" t="s">
        <v>88</v>
      </c>
      <c r="AY160" s="14" t="s">
        <v>135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86</v>
      </c>
      <c r="BK160" s="227">
        <f>ROUND(I160*H160,2)</f>
        <v>0</v>
      </c>
      <c r="BL160" s="14" t="s">
        <v>142</v>
      </c>
      <c r="BM160" s="226" t="s">
        <v>270</v>
      </c>
    </row>
    <row r="161" s="2" customFormat="1" ht="24.15" customHeight="1">
      <c r="A161" s="35"/>
      <c r="B161" s="36"/>
      <c r="C161" s="215" t="s">
        <v>271</v>
      </c>
      <c r="D161" s="215" t="s">
        <v>137</v>
      </c>
      <c r="E161" s="216" t="s">
        <v>272</v>
      </c>
      <c r="F161" s="217" t="s">
        <v>273</v>
      </c>
      <c r="G161" s="218" t="s">
        <v>140</v>
      </c>
      <c r="H161" s="219">
        <v>2.1299999999999999</v>
      </c>
      <c r="I161" s="220"/>
      <c r="J161" s="221">
        <f>ROUND(I161*H161,2)</f>
        <v>0</v>
      </c>
      <c r="K161" s="217" t="s">
        <v>141</v>
      </c>
      <c r="L161" s="41"/>
      <c r="M161" s="222" t="s">
        <v>1</v>
      </c>
      <c r="N161" s="223" t="s">
        <v>43</v>
      </c>
      <c r="O161" s="88"/>
      <c r="P161" s="224">
        <f>O161*H161</f>
        <v>0</v>
      </c>
      <c r="Q161" s="224">
        <v>0.089219999999999994</v>
      </c>
      <c r="R161" s="224">
        <f>Q161*H161</f>
        <v>0.19003859999999997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142</v>
      </c>
      <c r="AT161" s="226" t="s">
        <v>137</v>
      </c>
      <c r="AU161" s="226" t="s">
        <v>88</v>
      </c>
      <c r="AY161" s="14" t="s">
        <v>135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86</v>
      </c>
      <c r="BK161" s="227">
        <f>ROUND(I161*H161,2)</f>
        <v>0</v>
      </c>
      <c r="BL161" s="14" t="s">
        <v>142</v>
      </c>
      <c r="BM161" s="226" t="s">
        <v>274</v>
      </c>
    </row>
    <row r="162" s="2" customFormat="1" ht="24.15" customHeight="1">
      <c r="A162" s="35"/>
      <c r="B162" s="36"/>
      <c r="C162" s="228" t="s">
        <v>275</v>
      </c>
      <c r="D162" s="228" t="s">
        <v>175</v>
      </c>
      <c r="E162" s="229" t="s">
        <v>276</v>
      </c>
      <c r="F162" s="230" t="s">
        <v>277</v>
      </c>
      <c r="G162" s="231" t="s">
        <v>140</v>
      </c>
      <c r="H162" s="232">
        <v>2.194</v>
      </c>
      <c r="I162" s="233"/>
      <c r="J162" s="234">
        <f>ROUND(I162*H162,2)</f>
        <v>0</v>
      </c>
      <c r="K162" s="230" t="s">
        <v>141</v>
      </c>
      <c r="L162" s="235"/>
      <c r="M162" s="236" t="s">
        <v>1</v>
      </c>
      <c r="N162" s="237" t="s">
        <v>43</v>
      </c>
      <c r="O162" s="88"/>
      <c r="P162" s="224">
        <f>O162*H162</f>
        <v>0</v>
      </c>
      <c r="Q162" s="224">
        <v>0.13500000000000001</v>
      </c>
      <c r="R162" s="224">
        <f>Q162*H162</f>
        <v>0.29619000000000001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179</v>
      </c>
      <c r="AT162" s="226" t="s">
        <v>175</v>
      </c>
      <c r="AU162" s="226" t="s">
        <v>88</v>
      </c>
      <c r="AY162" s="14" t="s">
        <v>135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86</v>
      </c>
      <c r="BK162" s="227">
        <f>ROUND(I162*H162,2)</f>
        <v>0</v>
      </c>
      <c r="BL162" s="14" t="s">
        <v>142</v>
      </c>
      <c r="BM162" s="226" t="s">
        <v>278</v>
      </c>
    </row>
    <row r="163" s="2" customFormat="1" ht="33" customHeight="1">
      <c r="A163" s="35"/>
      <c r="B163" s="36"/>
      <c r="C163" s="215" t="s">
        <v>279</v>
      </c>
      <c r="D163" s="215" t="s">
        <v>137</v>
      </c>
      <c r="E163" s="216" t="s">
        <v>280</v>
      </c>
      <c r="F163" s="217" t="s">
        <v>281</v>
      </c>
      <c r="G163" s="218" t="s">
        <v>140</v>
      </c>
      <c r="H163" s="219">
        <v>818.99000000000001</v>
      </c>
      <c r="I163" s="220"/>
      <c r="J163" s="221">
        <f>ROUND(I163*H163,2)</f>
        <v>0</v>
      </c>
      <c r="K163" s="217" t="s">
        <v>141</v>
      </c>
      <c r="L163" s="41"/>
      <c r="M163" s="222" t="s">
        <v>1</v>
      </c>
      <c r="N163" s="223" t="s">
        <v>43</v>
      </c>
      <c r="O163" s="88"/>
      <c r="P163" s="224">
        <f>O163*H163</f>
        <v>0</v>
      </c>
      <c r="Q163" s="224">
        <v>0.089219999999999994</v>
      </c>
      <c r="R163" s="224">
        <f>Q163*H163</f>
        <v>73.070287800000003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137</v>
      </c>
      <c r="AU163" s="226" t="s">
        <v>88</v>
      </c>
      <c r="AY163" s="14" t="s">
        <v>135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86</v>
      </c>
      <c r="BK163" s="227">
        <f>ROUND(I163*H163,2)</f>
        <v>0</v>
      </c>
      <c r="BL163" s="14" t="s">
        <v>142</v>
      </c>
      <c r="BM163" s="226" t="s">
        <v>282</v>
      </c>
    </row>
    <row r="164" s="2" customFormat="1" ht="24.15" customHeight="1">
      <c r="A164" s="35"/>
      <c r="B164" s="36"/>
      <c r="C164" s="228" t="s">
        <v>283</v>
      </c>
      <c r="D164" s="228" t="s">
        <v>175</v>
      </c>
      <c r="E164" s="229" t="s">
        <v>284</v>
      </c>
      <c r="F164" s="230" t="s">
        <v>285</v>
      </c>
      <c r="G164" s="231" t="s">
        <v>140</v>
      </c>
      <c r="H164" s="232">
        <v>546.32500000000005</v>
      </c>
      <c r="I164" s="233"/>
      <c r="J164" s="234">
        <f>ROUND(I164*H164,2)</f>
        <v>0</v>
      </c>
      <c r="K164" s="230" t="s">
        <v>141</v>
      </c>
      <c r="L164" s="235"/>
      <c r="M164" s="236" t="s">
        <v>1</v>
      </c>
      <c r="N164" s="237" t="s">
        <v>43</v>
      </c>
      <c r="O164" s="88"/>
      <c r="P164" s="224">
        <f>O164*H164</f>
        <v>0</v>
      </c>
      <c r="Q164" s="224">
        <v>0.13100000000000001</v>
      </c>
      <c r="R164" s="224">
        <f>Q164*H164</f>
        <v>71.56857500000001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179</v>
      </c>
      <c r="AT164" s="226" t="s">
        <v>175</v>
      </c>
      <c r="AU164" s="226" t="s">
        <v>88</v>
      </c>
      <c r="AY164" s="14" t="s">
        <v>135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86</v>
      </c>
      <c r="BK164" s="227">
        <f>ROUND(I164*H164,2)</f>
        <v>0</v>
      </c>
      <c r="BL164" s="14" t="s">
        <v>142</v>
      </c>
      <c r="BM164" s="226" t="s">
        <v>286</v>
      </c>
    </row>
    <row r="165" s="2" customFormat="1" ht="24.15" customHeight="1">
      <c r="A165" s="35"/>
      <c r="B165" s="36"/>
      <c r="C165" s="228" t="s">
        <v>287</v>
      </c>
      <c r="D165" s="228" t="s">
        <v>175</v>
      </c>
      <c r="E165" s="229" t="s">
        <v>288</v>
      </c>
      <c r="F165" s="230" t="s">
        <v>289</v>
      </c>
      <c r="G165" s="231" t="s">
        <v>140</v>
      </c>
      <c r="H165" s="232">
        <v>273.16300000000001</v>
      </c>
      <c r="I165" s="233"/>
      <c r="J165" s="234">
        <f>ROUND(I165*H165,2)</f>
        <v>0</v>
      </c>
      <c r="K165" s="230" t="s">
        <v>141</v>
      </c>
      <c r="L165" s="235"/>
      <c r="M165" s="236" t="s">
        <v>1</v>
      </c>
      <c r="N165" s="237" t="s">
        <v>43</v>
      </c>
      <c r="O165" s="88"/>
      <c r="P165" s="224">
        <f>O165*H165</f>
        <v>0</v>
      </c>
      <c r="Q165" s="224">
        <v>0.12</v>
      </c>
      <c r="R165" s="224">
        <f>Q165*H165</f>
        <v>32.779560000000004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179</v>
      </c>
      <c r="AT165" s="226" t="s">
        <v>175</v>
      </c>
      <c r="AU165" s="226" t="s">
        <v>88</v>
      </c>
      <c r="AY165" s="14" t="s">
        <v>135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86</v>
      </c>
      <c r="BK165" s="227">
        <f>ROUND(I165*H165,2)</f>
        <v>0</v>
      </c>
      <c r="BL165" s="14" t="s">
        <v>142</v>
      </c>
      <c r="BM165" s="226" t="s">
        <v>290</v>
      </c>
    </row>
    <row r="166" s="2" customFormat="1" ht="24.15" customHeight="1">
      <c r="A166" s="35"/>
      <c r="B166" s="36"/>
      <c r="C166" s="228" t="s">
        <v>291</v>
      </c>
      <c r="D166" s="228" t="s">
        <v>175</v>
      </c>
      <c r="E166" s="229" t="s">
        <v>292</v>
      </c>
      <c r="F166" s="230" t="s">
        <v>293</v>
      </c>
      <c r="G166" s="231" t="s">
        <v>140</v>
      </c>
      <c r="H166" s="232">
        <v>24.071000000000002</v>
      </c>
      <c r="I166" s="233"/>
      <c r="J166" s="234">
        <f>ROUND(I166*H166,2)</f>
        <v>0</v>
      </c>
      <c r="K166" s="230" t="s">
        <v>141</v>
      </c>
      <c r="L166" s="235"/>
      <c r="M166" s="236" t="s">
        <v>1</v>
      </c>
      <c r="N166" s="237" t="s">
        <v>43</v>
      </c>
      <c r="O166" s="88"/>
      <c r="P166" s="224">
        <f>O166*H166</f>
        <v>0</v>
      </c>
      <c r="Q166" s="224">
        <v>0.13</v>
      </c>
      <c r="R166" s="224">
        <f>Q166*H166</f>
        <v>3.1292300000000002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179</v>
      </c>
      <c r="AT166" s="226" t="s">
        <v>175</v>
      </c>
      <c r="AU166" s="226" t="s">
        <v>88</v>
      </c>
      <c r="AY166" s="14" t="s">
        <v>135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86</v>
      </c>
      <c r="BK166" s="227">
        <f>ROUND(I166*H166,2)</f>
        <v>0</v>
      </c>
      <c r="BL166" s="14" t="s">
        <v>142</v>
      </c>
      <c r="BM166" s="226" t="s">
        <v>294</v>
      </c>
    </row>
    <row r="167" s="2" customFormat="1" ht="24.15" customHeight="1">
      <c r="A167" s="35"/>
      <c r="B167" s="36"/>
      <c r="C167" s="215" t="s">
        <v>295</v>
      </c>
      <c r="D167" s="215" t="s">
        <v>137</v>
      </c>
      <c r="E167" s="216" t="s">
        <v>296</v>
      </c>
      <c r="F167" s="217" t="s">
        <v>297</v>
      </c>
      <c r="G167" s="218" t="s">
        <v>140</v>
      </c>
      <c r="H167" s="219">
        <v>331.47000000000003</v>
      </c>
      <c r="I167" s="220"/>
      <c r="J167" s="221">
        <f>ROUND(I167*H167,2)</f>
        <v>0</v>
      </c>
      <c r="K167" s="217" t="s">
        <v>141</v>
      </c>
      <c r="L167" s="41"/>
      <c r="M167" s="222" t="s">
        <v>1</v>
      </c>
      <c r="N167" s="223" t="s">
        <v>43</v>
      </c>
      <c r="O167" s="88"/>
      <c r="P167" s="224">
        <f>O167*H167</f>
        <v>0</v>
      </c>
      <c r="Q167" s="224">
        <v>0.090620000000000006</v>
      </c>
      <c r="R167" s="224">
        <f>Q167*H167</f>
        <v>30.037811400000006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142</v>
      </c>
      <c r="AT167" s="226" t="s">
        <v>137</v>
      </c>
      <c r="AU167" s="226" t="s">
        <v>88</v>
      </c>
      <c r="AY167" s="14" t="s">
        <v>135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86</v>
      </c>
      <c r="BK167" s="227">
        <f>ROUND(I167*H167,2)</f>
        <v>0</v>
      </c>
      <c r="BL167" s="14" t="s">
        <v>142</v>
      </c>
      <c r="BM167" s="226" t="s">
        <v>298</v>
      </c>
    </row>
    <row r="168" s="2" customFormat="1" ht="24.15" customHeight="1">
      <c r="A168" s="35"/>
      <c r="B168" s="36"/>
      <c r="C168" s="228" t="s">
        <v>299</v>
      </c>
      <c r="D168" s="228" t="s">
        <v>175</v>
      </c>
      <c r="E168" s="229" t="s">
        <v>300</v>
      </c>
      <c r="F168" s="230" t="s">
        <v>301</v>
      </c>
      <c r="G168" s="231" t="s">
        <v>140</v>
      </c>
      <c r="H168" s="232">
        <v>299.91500000000002</v>
      </c>
      <c r="I168" s="233"/>
      <c r="J168" s="234">
        <f>ROUND(I168*H168,2)</f>
        <v>0</v>
      </c>
      <c r="K168" s="230" t="s">
        <v>141</v>
      </c>
      <c r="L168" s="235"/>
      <c r="M168" s="236" t="s">
        <v>1</v>
      </c>
      <c r="N168" s="237" t="s">
        <v>43</v>
      </c>
      <c r="O168" s="88"/>
      <c r="P168" s="224">
        <f>O168*H168</f>
        <v>0</v>
      </c>
      <c r="Q168" s="224">
        <v>0.17599999999999999</v>
      </c>
      <c r="R168" s="224">
        <f>Q168*H168</f>
        <v>52.785040000000002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179</v>
      </c>
      <c r="AT168" s="226" t="s">
        <v>175</v>
      </c>
      <c r="AU168" s="226" t="s">
        <v>88</v>
      </c>
      <c r="AY168" s="14" t="s">
        <v>135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86</v>
      </c>
      <c r="BK168" s="227">
        <f>ROUND(I168*H168,2)</f>
        <v>0</v>
      </c>
      <c r="BL168" s="14" t="s">
        <v>142</v>
      </c>
      <c r="BM168" s="226" t="s">
        <v>302</v>
      </c>
    </row>
    <row r="169" s="2" customFormat="1" ht="24.15" customHeight="1">
      <c r="A169" s="35"/>
      <c r="B169" s="36"/>
      <c r="C169" s="228" t="s">
        <v>303</v>
      </c>
      <c r="D169" s="228" t="s">
        <v>175</v>
      </c>
      <c r="E169" s="229" t="s">
        <v>304</v>
      </c>
      <c r="F169" s="230" t="s">
        <v>305</v>
      </c>
      <c r="G169" s="231" t="s">
        <v>140</v>
      </c>
      <c r="H169" s="232">
        <v>41.499000000000002</v>
      </c>
      <c r="I169" s="233"/>
      <c r="J169" s="234">
        <f>ROUND(I169*H169,2)</f>
        <v>0</v>
      </c>
      <c r="K169" s="230" t="s">
        <v>141</v>
      </c>
      <c r="L169" s="235"/>
      <c r="M169" s="236" t="s">
        <v>1</v>
      </c>
      <c r="N169" s="237" t="s">
        <v>43</v>
      </c>
      <c r="O169" s="88"/>
      <c r="P169" s="224">
        <f>O169*H169</f>
        <v>0</v>
      </c>
      <c r="Q169" s="224">
        <v>0.17599999999999999</v>
      </c>
      <c r="R169" s="224">
        <f>Q169*H169</f>
        <v>7.3038239999999996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179</v>
      </c>
      <c r="AT169" s="226" t="s">
        <v>175</v>
      </c>
      <c r="AU169" s="226" t="s">
        <v>88</v>
      </c>
      <c r="AY169" s="14" t="s">
        <v>135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86</v>
      </c>
      <c r="BK169" s="227">
        <f>ROUND(I169*H169,2)</f>
        <v>0</v>
      </c>
      <c r="BL169" s="14" t="s">
        <v>142</v>
      </c>
      <c r="BM169" s="226" t="s">
        <v>306</v>
      </c>
    </row>
    <row r="170" s="2" customFormat="1" ht="24.15" customHeight="1">
      <c r="A170" s="35"/>
      <c r="B170" s="36"/>
      <c r="C170" s="215" t="s">
        <v>307</v>
      </c>
      <c r="D170" s="215" t="s">
        <v>137</v>
      </c>
      <c r="E170" s="216" t="s">
        <v>296</v>
      </c>
      <c r="F170" s="217" t="s">
        <v>297</v>
      </c>
      <c r="G170" s="218" t="s">
        <v>140</v>
      </c>
      <c r="H170" s="219">
        <v>17.5</v>
      </c>
      <c r="I170" s="220"/>
      <c r="J170" s="221">
        <f>ROUND(I170*H170,2)</f>
        <v>0</v>
      </c>
      <c r="K170" s="217" t="s">
        <v>141</v>
      </c>
      <c r="L170" s="41"/>
      <c r="M170" s="222" t="s">
        <v>1</v>
      </c>
      <c r="N170" s="223" t="s">
        <v>43</v>
      </c>
      <c r="O170" s="88"/>
      <c r="P170" s="224">
        <f>O170*H170</f>
        <v>0</v>
      </c>
      <c r="Q170" s="224">
        <v>0.090620000000000006</v>
      </c>
      <c r="R170" s="224">
        <f>Q170*H170</f>
        <v>1.5858500000000002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142</v>
      </c>
      <c r="AT170" s="226" t="s">
        <v>137</v>
      </c>
      <c r="AU170" s="226" t="s">
        <v>88</v>
      </c>
      <c r="AY170" s="14" t="s">
        <v>135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86</v>
      </c>
      <c r="BK170" s="227">
        <f>ROUND(I170*H170,2)</f>
        <v>0</v>
      </c>
      <c r="BL170" s="14" t="s">
        <v>142</v>
      </c>
      <c r="BM170" s="226" t="s">
        <v>308</v>
      </c>
    </row>
    <row r="171" s="2" customFormat="1" ht="24.15" customHeight="1">
      <c r="A171" s="35"/>
      <c r="B171" s="36"/>
      <c r="C171" s="228" t="s">
        <v>309</v>
      </c>
      <c r="D171" s="228" t="s">
        <v>175</v>
      </c>
      <c r="E171" s="229" t="s">
        <v>310</v>
      </c>
      <c r="F171" s="230" t="s">
        <v>311</v>
      </c>
      <c r="G171" s="231" t="s">
        <v>140</v>
      </c>
      <c r="H171" s="232">
        <v>7.21</v>
      </c>
      <c r="I171" s="233"/>
      <c r="J171" s="234">
        <f>ROUND(I171*H171,2)</f>
        <v>0</v>
      </c>
      <c r="K171" s="230" t="s">
        <v>141</v>
      </c>
      <c r="L171" s="235"/>
      <c r="M171" s="236" t="s">
        <v>1</v>
      </c>
      <c r="N171" s="237" t="s">
        <v>43</v>
      </c>
      <c r="O171" s="88"/>
      <c r="P171" s="224">
        <f>O171*H171</f>
        <v>0</v>
      </c>
      <c r="Q171" s="224">
        <v>0.17599999999999999</v>
      </c>
      <c r="R171" s="224">
        <f>Q171*H171</f>
        <v>1.2689599999999999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179</v>
      </c>
      <c r="AT171" s="226" t="s">
        <v>175</v>
      </c>
      <c r="AU171" s="226" t="s">
        <v>88</v>
      </c>
      <c r="AY171" s="14" t="s">
        <v>135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86</v>
      </c>
      <c r="BK171" s="227">
        <f>ROUND(I171*H171,2)</f>
        <v>0</v>
      </c>
      <c r="BL171" s="14" t="s">
        <v>142</v>
      </c>
      <c r="BM171" s="226" t="s">
        <v>312</v>
      </c>
    </row>
    <row r="172" s="2" customFormat="1" ht="24.15" customHeight="1">
      <c r="A172" s="35"/>
      <c r="B172" s="36"/>
      <c r="C172" s="228" t="s">
        <v>313</v>
      </c>
      <c r="D172" s="228" t="s">
        <v>175</v>
      </c>
      <c r="E172" s="229" t="s">
        <v>314</v>
      </c>
      <c r="F172" s="230" t="s">
        <v>315</v>
      </c>
      <c r="G172" s="231" t="s">
        <v>140</v>
      </c>
      <c r="H172" s="232">
        <v>10.815</v>
      </c>
      <c r="I172" s="233"/>
      <c r="J172" s="234">
        <f>ROUND(I172*H172,2)</f>
        <v>0</v>
      </c>
      <c r="K172" s="230" t="s">
        <v>141</v>
      </c>
      <c r="L172" s="235"/>
      <c r="M172" s="236" t="s">
        <v>1</v>
      </c>
      <c r="N172" s="237" t="s">
        <v>43</v>
      </c>
      <c r="O172" s="88"/>
      <c r="P172" s="224">
        <f>O172*H172</f>
        <v>0</v>
      </c>
      <c r="Q172" s="224">
        <v>0.17599999999999999</v>
      </c>
      <c r="R172" s="224">
        <f>Q172*H172</f>
        <v>1.9034399999999998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179</v>
      </c>
      <c r="AT172" s="226" t="s">
        <v>175</v>
      </c>
      <c r="AU172" s="226" t="s">
        <v>88</v>
      </c>
      <c r="AY172" s="14" t="s">
        <v>135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86</v>
      </c>
      <c r="BK172" s="227">
        <f>ROUND(I172*H172,2)</f>
        <v>0</v>
      </c>
      <c r="BL172" s="14" t="s">
        <v>142</v>
      </c>
      <c r="BM172" s="226" t="s">
        <v>316</v>
      </c>
    </row>
    <row r="173" s="2" customFormat="1" ht="24.15" customHeight="1">
      <c r="A173" s="35"/>
      <c r="B173" s="36"/>
      <c r="C173" s="215" t="s">
        <v>317</v>
      </c>
      <c r="D173" s="215" t="s">
        <v>137</v>
      </c>
      <c r="E173" s="216" t="s">
        <v>318</v>
      </c>
      <c r="F173" s="217" t="s">
        <v>319</v>
      </c>
      <c r="G173" s="218" t="s">
        <v>140</v>
      </c>
      <c r="H173" s="219">
        <v>276.19999999999999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43</v>
      </c>
      <c r="O173" s="88"/>
      <c r="P173" s="224">
        <f>O173*H173</f>
        <v>0</v>
      </c>
      <c r="Q173" s="224">
        <v>0.090620000000000006</v>
      </c>
      <c r="R173" s="224">
        <f>Q173*H173</f>
        <v>25.029244000000002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142</v>
      </c>
      <c r="AT173" s="226" t="s">
        <v>137</v>
      </c>
      <c r="AU173" s="226" t="s">
        <v>88</v>
      </c>
      <c r="AY173" s="14" t="s">
        <v>135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86</v>
      </c>
      <c r="BK173" s="227">
        <f>ROUND(I173*H173,2)</f>
        <v>0</v>
      </c>
      <c r="BL173" s="14" t="s">
        <v>142</v>
      </c>
      <c r="BM173" s="226" t="s">
        <v>320</v>
      </c>
    </row>
    <row r="174" s="2" customFormat="1" ht="16.5" customHeight="1">
      <c r="A174" s="35"/>
      <c r="B174" s="36"/>
      <c r="C174" s="228" t="s">
        <v>321</v>
      </c>
      <c r="D174" s="228" t="s">
        <v>175</v>
      </c>
      <c r="E174" s="229" t="s">
        <v>322</v>
      </c>
      <c r="F174" s="230" t="s">
        <v>323</v>
      </c>
      <c r="G174" s="231" t="s">
        <v>140</v>
      </c>
      <c r="H174" s="232">
        <v>284.48599999999999</v>
      </c>
      <c r="I174" s="233"/>
      <c r="J174" s="234">
        <f>ROUND(I174*H174,2)</f>
        <v>0</v>
      </c>
      <c r="K174" s="230" t="s">
        <v>1</v>
      </c>
      <c r="L174" s="235"/>
      <c r="M174" s="236" t="s">
        <v>1</v>
      </c>
      <c r="N174" s="237" t="s">
        <v>43</v>
      </c>
      <c r="O174" s="88"/>
      <c r="P174" s="224">
        <f>O174*H174</f>
        <v>0</v>
      </c>
      <c r="Q174" s="224">
        <v>0.17599999999999999</v>
      </c>
      <c r="R174" s="224">
        <f>Q174*H174</f>
        <v>50.069535999999992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179</v>
      </c>
      <c r="AT174" s="226" t="s">
        <v>175</v>
      </c>
      <c r="AU174" s="226" t="s">
        <v>88</v>
      </c>
      <c r="AY174" s="14" t="s">
        <v>135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86</v>
      </c>
      <c r="BK174" s="227">
        <f>ROUND(I174*H174,2)</f>
        <v>0</v>
      </c>
      <c r="BL174" s="14" t="s">
        <v>142</v>
      </c>
      <c r="BM174" s="226" t="s">
        <v>324</v>
      </c>
    </row>
    <row r="175" s="12" customFormat="1" ht="22.8" customHeight="1">
      <c r="A175" s="12"/>
      <c r="B175" s="199"/>
      <c r="C175" s="200"/>
      <c r="D175" s="201" t="s">
        <v>77</v>
      </c>
      <c r="E175" s="213" t="s">
        <v>179</v>
      </c>
      <c r="F175" s="213" t="s">
        <v>325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SUM(P176:P177)</f>
        <v>0</v>
      </c>
      <c r="Q175" s="207"/>
      <c r="R175" s="208">
        <f>SUM(R176:R177)</f>
        <v>0.57792047999999996</v>
      </c>
      <c r="S175" s="207"/>
      <c r="T175" s="20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86</v>
      </c>
      <c r="AT175" s="211" t="s">
        <v>77</v>
      </c>
      <c r="AU175" s="211" t="s">
        <v>86</v>
      </c>
      <c r="AY175" s="210" t="s">
        <v>135</v>
      </c>
      <c r="BK175" s="212">
        <f>SUM(BK176:BK177)</f>
        <v>0</v>
      </c>
    </row>
    <row r="176" s="2" customFormat="1" ht="24.15" customHeight="1">
      <c r="A176" s="35"/>
      <c r="B176" s="36"/>
      <c r="C176" s="215" t="s">
        <v>326</v>
      </c>
      <c r="D176" s="215" t="s">
        <v>137</v>
      </c>
      <c r="E176" s="216" t="s">
        <v>327</v>
      </c>
      <c r="F176" s="217" t="s">
        <v>328</v>
      </c>
      <c r="G176" s="218" t="s">
        <v>167</v>
      </c>
      <c r="H176" s="219">
        <v>179.05000000000001</v>
      </c>
      <c r="I176" s="220"/>
      <c r="J176" s="221">
        <f>ROUND(I176*H176,2)</f>
        <v>0</v>
      </c>
      <c r="K176" s="217" t="s">
        <v>329</v>
      </c>
      <c r="L176" s="41"/>
      <c r="M176" s="222" t="s">
        <v>1</v>
      </c>
      <c r="N176" s="223" t="s">
        <v>43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313</v>
      </c>
      <c r="AT176" s="226" t="s">
        <v>137</v>
      </c>
      <c r="AU176" s="226" t="s">
        <v>88</v>
      </c>
      <c r="AY176" s="14" t="s">
        <v>135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86</v>
      </c>
      <c r="BK176" s="227">
        <f>ROUND(I176*H176,2)</f>
        <v>0</v>
      </c>
      <c r="BL176" s="14" t="s">
        <v>313</v>
      </c>
      <c r="BM176" s="226" t="s">
        <v>330</v>
      </c>
    </row>
    <row r="177" s="2" customFormat="1" ht="16.5" customHeight="1">
      <c r="A177" s="35"/>
      <c r="B177" s="36"/>
      <c r="C177" s="228" t="s">
        <v>331</v>
      </c>
      <c r="D177" s="228" t="s">
        <v>175</v>
      </c>
      <c r="E177" s="229" t="s">
        <v>332</v>
      </c>
      <c r="F177" s="230" t="s">
        <v>333</v>
      </c>
      <c r="G177" s="231" t="s">
        <v>167</v>
      </c>
      <c r="H177" s="232">
        <v>181.73599999999999</v>
      </c>
      <c r="I177" s="233"/>
      <c r="J177" s="234">
        <f>ROUND(I177*H177,2)</f>
        <v>0</v>
      </c>
      <c r="K177" s="230" t="s">
        <v>1</v>
      </c>
      <c r="L177" s="235"/>
      <c r="M177" s="236" t="s">
        <v>1</v>
      </c>
      <c r="N177" s="237" t="s">
        <v>43</v>
      </c>
      <c r="O177" s="88"/>
      <c r="P177" s="224">
        <f>O177*H177</f>
        <v>0</v>
      </c>
      <c r="Q177" s="224">
        <v>0.0031800000000000001</v>
      </c>
      <c r="R177" s="224">
        <f>Q177*H177</f>
        <v>0.57792047999999996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334</v>
      </c>
      <c r="AT177" s="226" t="s">
        <v>175</v>
      </c>
      <c r="AU177" s="226" t="s">
        <v>88</v>
      </c>
      <c r="AY177" s="14" t="s">
        <v>135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86</v>
      </c>
      <c r="BK177" s="227">
        <f>ROUND(I177*H177,2)</f>
        <v>0</v>
      </c>
      <c r="BL177" s="14" t="s">
        <v>334</v>
      </c>
      <c r="BM177" s="226" t="s">
        <v>335</v>
      </c>
    </row>
    <row r="178" s="12" customFormat="1" ht="22.8" customHeight="1">
      <c r="A178" s="12"/>
      <c r="B178" s="199"/>
      <c r="C178" s="200"/>
      <c r="D178" s="201" t="s">
        <v>77</v>
      </c>
      <c r="E178" s="213" t="s">
        <v>336</v>
      </c>
      <c r="F178" s="213" t="s">
        <v>337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SUM(P179:P198)</f>
        <v>0</v>
      </c>
      <c r="Q178" s="207"/>
      <c r="R178" s="208">
        <f>SUM(R179:R198)</f>
        <v>190.98749699999996</v>
      </c>
      <c r="S178" s="207"/>
      <c r="T178" s="209">
        <f>SUM(T179:T198)</f>
        <v>0.32800000000000001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86</v>
      </c>
      <c r="AT178" s="211" t="s">
        <v>77</v>
      </c>
      <c r="AU178" s="211" t="s">
        <v>86</v>
      </c>
      <c r="AY178" s="210" t="s">
        <v>135</v>
      </c>
      <c r="BK178" s="212">
        <f>SUM(BK179:BK198)</f>
        <v>0</v>
      </c>
    </row>
    <row r="179" s="2" customFormat="1" ht="24.15" customHeight="1">
      <c r="A179" s="35"/>
      <c r="B179" s="36"/>
      <c r="C179" s="215" t="s">
        <v>338</v>
      </c>
      <c r="D179" s="215" t="s">
        <v>137</v>
      </c>
      <c r="E179" s="216" t="s">
        <v>339</v>
      </c>
      <c r="F179" s="217" t="s">
        <v>340</v>
      </c>
      <c r="G179" s="218" t="s">
        <v>167</v>
      </c>
      <c r="H179" s="219">
        <v>8.8499999999999996</v>
      </c>
      <c r="I179" s="220"/>
      <c r="J179" s="221">
        <f>ROUND(I179*H179,2)</f>
        <v>0</v>
      </c>
      <c r="K179" s="217" t="s">
        <v>141</v>
      </c>
      <c r="L179" s="41"/>
      <c r="M179" s="222" t="s">
        <v>1</v>
      </c>
      <c r="N179" s="223" t="s">
        <v>43</v>
      </c>
      <c r="O179" s="88"/>
      <c r="P179" s="224">
        <f>O179*H179</f>
        <v>0</v>
      </c>
      <c r="Q179" s="224">
        <v>0.14066999999999999</v>
      </c>
      <c r="R179" s="224">
        <f>Q179*H179</f>
        <v>1.2449294999999998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142</v>
      </c>
      <c r="AT179" s="226" t="s">
        <v>137</v>
      </c>
      <c r="AU179" s="226" t="s">
        <v>88</v>
      </c>
      <c r="AY179" s="14" t="s">
        <v>135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86</v>
      </c>
      <c r="BK179" s="227">
        <f>ROUND(I179*H179,2)</f>
        <v>0</v>
      </c>
      <c r="BL179" s="14" t="s">
        <v>142</v>
      </c>
      <c r="BM179" s="226" t="s">
        <v>341</v>
      </c>
    </row>
    <row r="180" s="2" customFormat="1" ht="16.5" customHeight="1">
      <c r="A180" s="35"/>
      <c r="B180" s="36"/>
      <c r="C180" s="228" t="s">
        <v>342</v>
      </c>
      <c r="D180" s="228" t="s">
        <v>175</v>
      </c>
      <c r="E180" s="229" t="s">
        <v>343</v>
      </c>
      <c r="F180" s="230" t="s">
        <v>344</v>
      </c>
      <c r="G180" s="231" t="s">
        <v>167</v>
      </c>
      <c r="H180" s="232">
        <v>9.2929999999999993</v>
      </c>
      <c r="I180" s="233"/>
      <c r="J180" s="234">
        <f>ROUND(I180*H180,2)</f>
        <v>0</v>
      </c>
      <c r="K180" s="230" t="s">
        <v>141</v>
      </c>
      <c r="L180" s="235"/>
      <c r="M180" s="236" t="s">
        <v>1</v>
      </c>
      <c r="N180" s="237" t="s">
        <v>43</v>
      </c>
      <c r="O180" s="88"/>
      <c r="P180" s="224">
        <f>O180*H180</f>
        <v>0</v>
      </c>
      <c r="Q180" s="224">
        <v>0.125</v>
      </c>
      <c r="R180" s="224">
        <f>Q180*H180</f>
        <v>1.1616249999999999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179</v>
      </c>
      <c r="AT180" s="226" t="s">
        <v>175</v>
      </c>
      <c r="AU180" s="226" t="s">
        <v>88</v>
      </c>
      <c r="AY180" s="14" t="s">
        <v>135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86</v>
      </c>
      <c r="BK180" s="227">
        <f>ROUND(I180*H180,2)</f>
        <v>0</v>
      </c>
      <c r="BL180" s="14" t="s">
        <v>142</v>
      </c>
      <c r="BM180" s="226" t="s">
        <v>345</v>
      </c>
    </row>
    <row r="181" s="2" customFormat="1" ht="24.15" customHeight="1">
      <c r="A181" s="35"/>
      <c r="B181" s="36"/>
      <c r="C181" s="215" t="s">
        <v>346</v>
      </c>
      <c r="D181" s="215" t="s">
        <v>137</v>
      </c>
      <c r="E181" s="216" t="s">
        <v>347</v>
      </c>
      <c r="F181" s="217" t="s">
        <v>348</v>
      </c>
      <c r="G181" s="218" t="s">
        <v>167</v>
      </c>
      <c r="H181" s="219">
        <v>37.5</v>
      </c>
      <c r="I181" s="220"/>
      <c r="J181" s="221">
        <f>ROUND(I181*H181,2)</f>
        <v>0</v>
      </c>
      <c r="K181" s="217" t="s">
        <v>141</v>
      </c>
      <c r="L181" s="41"/>
      <c r="M181" s="222" t="s">
        <v>1</v>
      </c>
      <c r="N181" s="223" t="s">
        <v>43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142</v>
      </c>
      <c r="AT181" s="226" t="s">
        <v>137</v>
      </c>
      <c r="AU181" s="226" t="s">
        <v>88</v>
      </c>
      <c r="AY181" s="14" t="s">
        <v>135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86</v>
      </c>
      <c r="BK181" s="227">
        <f>ROUND(I181*H181,2)</f>
        <v>0</v>
      </c>
      <c r="BL181" s="14" t="s">
        <v>142</v>
      </c>
      <c r="BM181" s="226" t="s">
        <v>349</v>
      </c>
    </row>
    <row r="182" s="2" customFormat="1" ht="24.15" customHeight="1">
      <c r="A182" s="35"/>
      <c r="B182" s="36"/>
      <c r="C182" s="215" t="s">
        <v>350</v>
      </c>
      <c r="D182" s="215" t="s">
        <v>137</v>
      </c>
      <c r="E182" s="216" t="s">
        <v>351</v>
      </c>
      <c r="F182" s="217" t="s">
        <v>352</v>
      </c>
      <c r="G182" s="218" t="s">
        <v>167</v>
      </c>
      <c r="H182" s="219">
        <v>37.5</v>
      </c>
      <c r="I182" s="220"/>
      <c r="J182" s="221">
        <f>ROUND(I182*H182,2)</f>
        <v>0</v>
      </c>
      <c r="K182" s="217" t="s">
        <v>141</v>
      </c>
      <c r="L182" s="41"/>
      <c r="M182" s="222" t="s">
        <v>1</v>
      </c>
      <c r="N182" s="223" t="s">
        <v>43</v>
      </c>
      <c r="O182" s="88"/>
      <c r="P182" s="224">
        <f>O182*H182</f>
        <v>0</v>
      </c>
      <c r="Q182" s="224">
        <v>6.0000000000000002E-05</v>
      </c>
      <c r="R182" s="224">
        <f>Q182*H182</f>
        <v>0.0022500000000000003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142</v>
      </c>
      <c r="AT182" s="226" t="s">
        <v>137</v>
      </c>
      <c r="AU182" s="226" t="s">
        <v>88</v>
      </c>
      <c r="AY182" s="14" t="s">
        <v>135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86</v>
      </c>
      <c r="BK182" s="227">
        <f>ROUND(I182*H182,2)</f>
        <v>0</v>
      </c>
      <c r="BL182" s="14" t="s">
        <v>142</v>
      </c>
      <c r="BM182" s="226" t="s">
        <v>353</v>
      </c>
    </row>
    <row r="183" s="2" customFormat="1" ht="24.15" customHeight="1">
      <c r="A183" s="35"/>
      <c r="B183" s="36"/>
      <c r="C183" s="215" t="s">
        <v>354</v>
      </c>
      <c r="D183" s="215" t="s">
        <v>137</v>
      </c>
      <c r="E183" s="216" t="s">
        <v>355</v>
      </c>
      <c r="F183" s="217" t="s">
        <v>356</v>
      </c>
      <c r="G183" s="218" t="s">
        <v>357</v>
      </c>
      <c r="H183" s="219">
        <v>4</v>
      </c>
      <c r="I183" s="220"/>
      <c r="J183" s="221">
        <f>ROUND(I183*H183,2)</f>
        <v>0</v>
      </c>
      <c r="K183" s="217" t="s">
        <v>141</v>
      </c>
      <c r="L183" s="41"/>
      <c r="M183" s="222" t="s">
        <v>1</v>
      </c>
      <c r="N183" s="223" t="s">
        <v>43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0.082000000000000003</v>
      </c>
      <c r="T183" s="225">
        <f>S183*H183</f>
        <v>0.32800000000000001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142</v>
      </c>
      <c r="AT183" s="226" t="s">
        <v>137</v>
      </c>
      <c r="AU183" s="226" t="s">
        <v>88</v>
      </c>
      <c r="AY183" s="14" t="s">
        <v>135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86</v>
      </c>
      <c r="BK183" s="227">
        <f>ROUND(I183*H183,2)</f>
        <v>0</v>
      </c>
      <c r="BL183" s="14" t="s">
        <v>142</v>
      </c>
      <c r="BM183" s="226" t="s">
        <v>358</v>
      </c>
    </row>
    <row r="184" s="2" customFormat="1" ht="24.15" customHeight="1">
      <c r="A184" s="35"/>
      <c r="B184" s="36"/>
      <c r="C184" s="215" t="s">
        <v>359</v>
      </c>
      <c r="D184" s="215" t="s">
        <v>137</v>
      </c>
      <c r="E184" s="216" t="s">
        <v>360</v>
      </c>
      <c r="F184" s="217" t="s">
        <v>361</v>
      </c>
      <c r="G184" s="218" t="s">
        <v>357</v>
      </c>
      <c r="H184" s="219">
        <v>2</v>
      </c>
      <c r="I184" s="220"/>
      <c r="J184" s="221">
        <f>ROUND(I184*H184,2)</f>
        <v>0</v>
      </c>
      <c r="K184" s="217" t="s">
        <v>141</v>
      </c>
      <c r="L184" s="41"/>
      <c r="M184" s="222" t="s">
        <v>1</v>
      </c>
      <c r="N184" s="223" t="s">
        <v>43</v>
      </c>
      <c r="O184" s="88"/>
      <c r="P184" s="224">
        <f>O184*H184</f>
        <v>0</v>
      </c>
      <c r="Q184" s="224">
        <v>0.00069999999999999999</v>
      </c>
      <c r="R184" s="224">
        <f>Q184*H184</f>
        <v>0.0014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142</v>
      </c>
      <c r="AT184" s="226" t="s">
        <v>137</v>
      </c>
      <c r="AU184" s="226" t="s">
        <v>88</v>
      </c>
      <c r="AY184" s="14" t="s">
        <v>135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86</v>
      </c>
      <c r="BK184" s="227">
        <f>ROUND(I184*H184,2)</f>
        <v>0</v>
      </c>
      <c r="BL184" s="14" t="s">
        <v>142</v>
      </c>
      <c r="BM184" s="226" t="s">
        <v>362</v>
      </c>
    </row>
    <row r="185" s="2" customFormat="1" ht="24.15" customHeight="1">
      <c r="A185" s="35"/>
      <c r="B185" s="36"/>
      <c r="C185" s="215" t="s">
        <v>363</v>
      </c>
      <c r="D185" s="215" t="s">
        <v>137</v>
      </c>
      <c r="E185" s="216" t="s">
        <v>364</v>
      </c>
      <c r="F185" s="217" t="s">
        <v>365</v>
      </c>
      <c r="G185" s="218" t="s">
        <v>357</v>
      </c>
      <c r="H185" s="219">
        <v>4</v>
      </c>
      <c r="I185" s="220"/>
      <c r="J185" s="221">
        <f>ROUND(I185*H185,2)</f>
        <v>0</v>
      </c>
      <c r="K185" s="217" t="s">
        <v>141</v>
      </c>
      <c r="L185" s="41"/>
      <c r="M185" s="222" t="s">
        <v>1</v>
      </c>
      <c r="N185" s="223" t="s">
        <v>43</v>
      </c>
      <c r="O185" s="88"/>
      <c r="P185" s="224">
        <f>O185*H185</f>
        <v>0</v>
      </c>
      <c r="Q185" s="224">
        <v>0.0010499999999999999</v>
      </c>
      <c r="R185" s="224">
        <f>Q185*H185</f>
        <v>0.0041999999999999997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142</v>
      </c>
      <c r="AT185" s="226" t="s">
        <v>137</v>
      </c>
      <c r="AU185" s="226" t="s">
        <v>88</v>
      </c>
      <c r="AY185" s="14" t="s">
        <v>135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86</v>
      </c>
      <c r="BK185" s="227">
        <f>ROUND(I185*H185,2)</f>
        <v>0</v>
      </c>
      <c r="BL185" s="14" t="s">
        <v>142</v>
      </c>
      <c r="BM185" s="226" t="s">
        <v>366</v>
      </c>
    </row>
    <row r="186" s="2" customFormat="1" ht="21.75" customHeight="1">
      <c r="A186" s="35"/>
      <c r="B186" s="36"/>
      <c r="C186" s="228" t="s">
        <v>367</v>
      </c>
      <c r="D186" s="228" t="s">
        <v>175</v>
      </c>
      <c r="E186" s="229" t="s">
        <v>368</v>
      </c>
      <c r="F186" s="230" t="s">
        <v>369</v>
      </c>
      <c r="G186" s="231" t="s">
        <v>357</v>
      </c>
      <c r="H186" s="232">
        <v>4</v>
      </c>
      <c r="I186" s="233"/>
      <c r="J186" s="234">
        <f>ROUND(I186*H186,2)</f>
        <v>0</v>
      </c>
      <c r="K186" s="230" t="s">
        <v>141</v>
      </c>
      <c r="L186" s="235"/>
      <c r="M186" s="236" t="s">
        <v>1</v>
      </c>
      <c r="N186" s="237" t="s">
        <v>43</v>
      </c>
      <c r="O186" s="88"/>
      <c r="P186" s="224">
        <f>O186*H186</f>
        <v>0</v>
      </c>
      <c r="Q186" s="224">
        <v>0.0155</v>
      </c>
      <c r="R186" s="224">
        <f>Q186*H186</f>
        <v>0.062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179</v>
      </c>
      <c r="AT186" s="226" t="s">
        <v>175</v>
      </c>
      <c r="AU186" s="226" t="s">
        <v>88</v>
      </c>
      <c r="AY186" s="14" t="s">
        <v>135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86</v>
      </c>
      <c r="BK186" s="227">
        <f>ROUND(I186*H186,2)</f>
        <v>0</v>
      </c>
      <c r="BL186" s="14" t="s">
        <v>142</v>
      </c>
      <c r="BM186" s="226" t="s">
        <v>370</v>
      </c>
    </row>
    <row r="187" s="2" customFormat="1" ht="24.15" customHeight="1">
      <c r="A187" s="35"/>
      <c r="B187" s="36"/>
      <c r="C187" s="215" t="s">
        <v>371</v>
      </c>
      <c r="D187" s="215" t="s">
        <v>137</v>
      </c>
      <c r="E187" s="216" t="s">
        <v>372</v>
      </c>
      <c r="F187" s="217" t="s">
        <v>373</v>
      </c>
      <c r="G187" s="218" t="s">
        <v>357</v>
      </c>
      <c r="H187" s="219">
        <v>6</v>
      </c>
      <c r="I187" s="220"/>
      <c r="J187" s="221">
        <f>ROUND(I187*H187,2)</f>
        <v>0</v>
      </c>
      <c r="K187" s="217" t="s">
        <v>141</v>
      </c>
      <c r="L187" s="41"/>
      <c r="M187" s="222" t="s">
        <v>1</v>
      </c>
      <c r="N187" s="223" t="s">
        <v>43</v>
      </c>
      <c r="O187" s="88"/>
      <c r="P187" s="224">
        <f>O187*H187</f>
        <v>0</v>
      </c>
      <c r="Q187" s="224">
        <v>0.10940999999999999</v>
      </c>
      <c r="R187" s="224">
        <f>Q187*H187</f>
        <v>0.65645999999999993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142</v>
      </c>
      <c r="AT187" s="226" t="s">
        <v>137</v>
      </c>
      <c r="AU187" s="226" t="s">
        <v>88</v>
      </c>
      <c r="AY187" s="14" t="s">
        <v>135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86</v>
      </c>
      <c r="BK187" s="227">
        <f>ROUND(I187*H187,2)</f>
        <v>0</v>
      </c>
      <c r="BL187" s="14" t="s">
        <v>142</v>
      </c>
      <c r="BM187" s="226" t="s">
        <v>374</v>
      </c>
    </row>
    <row r="188" s="2" customFormat="1" ht="21.75" customHeight="1">
      <c r="A188" s="35"/>
      <c r="B188" s="36"/>
      <c r="C188" s="228" t="s">
        <v>375</v>
      </c>
      <c r="D188" s="228" t="s">
        <v>175</v>
      </c>
      <c r="E188" s="229" t="s">
        <v>376</v>
      </c>
      <c r="F188" s="230" t="s">
        <v>377</v>
      </c>
      <c r="G188" s="231" t="s">
        <v>357</v>
      </c>
      <c r="H188" s="232">
        <v>4</v>
      </c>
      <c r="I188" s="233"/>
      <c r="J188" s="234">
        <f>ROUND(I188*H188,2)</f>
        <v>0</v>
      </c>
      <c r="K188" s="230" t="s">
        <v>141</v>
      </c>
      <c r="L188" s="235"/>
      <c r="M188" s="236" t="s">
        <v>1</v>
      </c>
      <c r="N188" s="237" t="s">
        <v>43</v>
      </c>
      <c r="O188" s="88"/>
      <c r="P188" s="224">
        <f>O188*H188</f>
        <v>0</v>
      </c>
      <c r="Q188" s="224">
        <v>0.0061000000000000004</v>
      </c>
      <c r="R188" s="224">
        <f>Q188*H188</f>
        <v>0.024400000000000002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179</v>
      </c>
      <c r="AT188" s="226" t="s">
        <v>175</v>
      </c>
      <c r="AU188" s="226" t="s">
        <v>88</v>
      </c>
      <c r="AY188" s="14" t="s">
        <v>135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86</v>
      </c>
      <c r="BK188" s="227">
        <f>ROUND(I188*H188,2)</f>
        <v>0</v>
      </c>
      <c r="BL188" s="14" t="s">
        <v>142</v>
      </c>
      <c r="BM188" s="226" t="s">
        <v>378</v>
      </c>
    </row>
    <row r="189" s="2" customFormat="1" ht="24.15" customHeight="1">
      <c r="A189" s="35"/>
      <c r="B189" s="36"/>
      <c r="C189" s="215" t="s">
        <v>379</v>
      </c>
      <c r="D189" s="215" t="s">
        <v>137</v>
      </c>
      <c r="E189" s="216" t="s">
        <v>380</v>
      </c>
      <c r="F189" s="217" t="s">
        <v>381</v>
      </c>
      <c r="G189" s="218" t="s">
        <v>167</v>
      </c>
      <c r="H189" s="219">
        <v>22.600000000000001</v>
      </c>
      <c r="I189" s="220"/>
      <c r="J189" s="221">
        <f>ROUND(I189*H189,2)</f>
        <v>0</v>
      </c>
      <c r="K189" s="217" t="s">
        <v>141</v>
      </c>
      <c r="L189" s="41"/>
      <c r="M189" s="222" t="s">
        <v>1</v>
      </c>
      <c r="N189" s="223" t="s">
        <v>43</v>
      </c>
      <c r="O189" s="88"/>
      <c r="P189" s="224">
        <f>O189*H189</f>
        <v>0</v>
      </c>
      <c r="Q189" s="224">
        <v>0.085760000000000003</v>
      </c>
      <c r="R189" s="224">
        <f>Q189*H189</f>
        <v>1.9381760000000001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142</v>
      </c>
      <c r="AT189" s="226" t="s">
        <v>137</v>
      </c>
      <c r="AU189" s="226" t="s">
        <v>88</v>
      </c>
      <c r="AY189" s="14" t="s">
        <v>135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86</v>
      </c>
      <c r="BK189" s="227">
        <f>ROUND(I189*H189,2)</f>
        <v>0</v>
      </c>
      <c r="BL189" s="14" t="s">
        <v>142</v>
      </c>
      <c r="BM189" s="226" t="s">
        <v>382</v>
      </c>
    </row>
    <row r="190" s="2" customFormat="1" ht="16.5" customHeight="1">
      <c r="A190" s="35"/>
      <c r="B190" s="36"/>
      <c r="C190" s="228" t="s">
        <v>383</v>
      </c>
      <c r="D190" s="228" t="s">
        <v>175</v>
      </c>
      <c r="E190" s="229" t="s">
        <v>384</v>
      </c>
      <c r="F190" s="230" t="s">
        <v>385</v>
      </c>
      <c r="G190" s="231" t="s">
        <v>167</v>
      </c>
      <c r="H190" s="232">
        <v>23.73</v>
      </c>
      <c r="I190" s="233"/>
      <c r="J190" s="234">
        <f>ROUND(I190*H190,2)</f>
        <v>0</v>
      </c>
      <c r="K190" s="230" t="s">
        <v>141</v>
      </c>
      <c r="L190" s="235"/>
      <c r="M190" s="236" t="s">
        <v>1</v>
      </c>
      <c r="N190" s="237" t="s">
        <v>43</v>
      </c>
      <c r="O190" s="88"/>
      <c r="P190" s="224">
        <f>O190*H190</f>
        <v>0</v>
      </c>
      <c r="Q190" s="224">
        <v>0.045999999999999999</v>
      </c>
      <c r="R190" s="224">
        <f>Q190*H190</f>
        <v>1.09158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179</v>
      </c>
      <c r="AT190" s="226" t="s">
        <v>175</v>
      </c>
      <c r="AU190" s="226" t="s">
        <v>88</v>
      </c>
      <c r="AY190" s="14" t="s">
        <v>135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86</v>
      </c>
      <c r="BK190" s="227">
        <f>ROUND(I190*H190,2)</f>
        <v>0</v>
      </c>
      <c r="BL190" s="14" t="s">
        <v>142</v>
      </c>
      <c r="BM190" s="226" t="s">
        <v>386</v>
      </c>
    </row>
    <row r="191" s="2" customFormat="1" ht="33" customHeight="1">
      <c r="A191" s="35"/>
      <c r="B191" s="36"/>
      <c r="C191" s="215" t="s">
        <v>387</v>
      </c>
      <c r="D191" s="215" t="s">
        <v>137</v>
      </c>
      <c r="E191" s="216" t="s">
        <v>388</v>
      </c>
      <c r="F191" s="217" t="s">
        <v>389</v>
      </c>
      <c r="G191" s="218" t="s">
        <v>167</v>
      </c>
      <c r="H191" s="219">
        <v>938.5</v>
      </c>
      <c r="I191" s="220"/>
      <c r="J191" s="221">
        <f>ROUND(I191*H191,2)</f>
        <v>0</v>
      </c>
      <c r="K191" s="217" t="s">
        <v>141</v>
      </c>
      <c r="L191" s="41"/>
      <c r="M191" s="222" t="s">
        <v>1</v>
      </c>
      <c r="N191" s="223" t="s">
        <v>43</v>
      </c>
      <c r="O191" s="88"/>
      <c r="P191" s="224">
        <f>O191*H191</f>
        <v>0</v>
      </c>
      <c r="Q191" s="224">
        <v>0.1295</v>
      </c>
      <c r="R191" s="224">
        <f>Q191*H191</f>
        <v>121.53575000000001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142</v>
      </c>
      <c r="AT191" s="226" t="s">
        <v>137</v>
      </c>
      <c r="AU191" s="226" t="s">
        <v>88</v>
      </c>
      <c r="AY191" s="14" t="s">
        <v>135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86</v>
      </c>
      <c r="BK191" s="227">
        <f>ROUND(I191*H191,2)</f>
        <v>0</v>
      </c>
      <c r="BL191" s="14" t="s">
        <v>142</v>
      </c>
      <c r="BM191" s="226" t="s">
        <v>390</v>
      </c>
    </row>
    <row r="192" s="2" customFormat="1" ht="16.5" customHeight="1">
      <c r="A192" s="35"/>
      <c r="B192" s="36"/>
      <c r="C192" s="228" t="s">
        <v>391</v>
      </c>
      <c r="D192" s="228" t="s">
        <v>175</v>
      </c>
      <c r="E192" s="229" t="s">
        <v>392</v>
      </c>
      <c r="F192" s="230" t="s">
        <v>393</v>
      </c>
      <c r="G192" s="231" t="s">
        <v>167</v>
      </c>
      <c r="H192" s="232">
        <v>21</v>
      </c>
      <c r="I192" s="233"/>
      <c r="J192" s="234">
        <f>ROUND(I192*H192,2)</f>
        <v>0</v>
      </c>
      <c r="K192" s="230" t="s">
        <v>141</v>
      </c>
      <c r="L192" s="235"/>
      <c r="M192" s="236" t="s">
        <v>1</v>
      </c>
      <c r="N192" s="237" t="s">
        <v>43</v>
      </c>
      <c r="O192" s="88"/>
      <c r="P192" s="224">
        <f>O192*H192</f>
        <v>0</v>
      </c>
      <c r="Q192" s="224">
        <v>0.045999999999999999</v>
      </c>
      <c r="R192" s="224">
        <f>Q192*H192</f>
        <v>0.96599999999999997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179</v>
      </c>
      <c r="AT192" s="226" t="s">
        <v>175</v>
      </c>
      <c r="AU192" s="226" t="s">
        <v>88</v>
      </c>
      <c r="AY192" s="14" t="s">
        <v>135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86</v>
      </c>
      <c r="BK192" s="227">
        <f>ROUND(I192*H192,2)</f>
        <v>0</v>
      </c>
      <c r="BL192" s="14" t="s">
        <v>142</v>
      </c>
      <c r="BM192" s="226" t="s">
        <v>394</v>
      </c>
    </row>
    <row r="193" s="2" customFormat="1" ht="16.5" customHeight="1">
      <c r="A193" s="35"/>
      <c r="B193" s="36"/>
      <c r="C193" s="228" t="s">
        <v>395</v>
      </c>
      <c r="D193" s="228" t="s">
        <v>175</v>
      </c>
      <c r="E193" s="229" t="s">
        <v>396</v>
      </c>
      <c r="F193" s="230" t="s">
        <v>397</v>
      </c>
      <c r="G193" s="231" t="s">
        <v>167</v>
      </c>
      <c r="H193" s="232">
        <v>498.06799999999998</v>
      </c>
      <c r="I193" s="233"/>
      <c r="J193" s="234">
        <f>ROUND(I193*H193,2)</f>
        <v>0</v>
      </c>
      <c r="K193" s="230" t="s">
        <v>141</v>
      </c>
      <c r="L193" s="235"/>
      <c r="M193" s="236" t="s">
        <v>1</v>
      </c>
      <c r="N193" s="237" t="s">
        <v>43</v>
      </c>
      <c r="O193" s="88"/>
      <c r="P193" s="224">
        <f>O193*H193</f>
        <v>0</v>
      </c>
      <c r="Q193" s="224">
        <v>0.085000000000000006</v>
      </c>
      <c r="R193" s="224">
        <f>Q193*H193</f>
        <v>42.33578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179</v>
      </c>
      <c r="AT193" s="226" t="s">
        <v>175</v>
      </c>
      <c r="AU193" s="226" t="s">
        <v>88</v>
      </c>
      <c r="AY193" s="14" t="s">
        <v>135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86</v>
      </c>
      <c r="BK193" s="227">
        <f>ROUND(I193*H193,2)</f>
        <v>0</v>
      </c>
      <c r="BL193" s="14" t="s">
        <v>142</v>
      </c>
      <c r="BM193" s="226" t="s">
        <v>398</v>
      </c>
    </row>
    <row r="194" s="2" customFormat="1" ht="21.75" customHeight="1">
      <c r="A194" s="35"/>
      <c r="B194" s="36"/>
      <c r="C194" s="228" t="s">
        <v>399</v>
      </c>
      <c r="D194" s="228" t="s">
        <v>175</v>
      </c>
      <c r="E194" s="229" t="s">
        <v>400</v>
      </c>
      <c r="F194" s="230" t="s">
        <v>401</v>
      </c>
      <c r="G194" s="231" t="s">
        <v>167</v>
      </c>
      <c r="H194" s="232">
        <v>198.55500000000001</v>
      </c>
      <c r="I194" s="233"/>
      <c r="J194" s="234">
        <f>ROUND(I194*H194,2)</f>
        <v>0</v>
      </c>
      <c r="K194" s="230" t="s">
        <v>141</v>
      </c>
      <c r="L194" s="235"/>
      <c r="M194" s="236" t="s">
        <v>1</v>
      </c>
      <c r="N194" s="237" t="s">
        <v>43</v>
      </c>
      <c r="O194" s="88"/>
      <c r="P194" s="224">
        <f>O194*H194</f>
        <v>0</v>
      </c>
      <c r="Q194" s="224">
        <v>0.0263</v>
      </c>
      <c r="R194" s="224">
        <f>Q194*H194</f>
        <v>5.2219965000000004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179</v>
      </c>
      <c r="AT194" s="226" t="s">
        <v>175</v>
      </c>
      <c r="AU194" s="226" t="s">
        <v>88</v>
      </c>
      <c r="AY194" s="14" t="s">
        <v>135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86</v>
      </c>
      <c r="BK194" s="227">
        <f>ROUND(I194*H194,2)</f>
        <v>0</v>
      </c>
      <c r="BL194" s="14" t="s">
        <v>142</v>
      </c>
      <c r="BM194" s="226" t="s">
        <v>402</v>
      </c>
    </row>
    <row r="195" s="2" customFormat="1" ht="16.5" customHeight="1">
      <c r="A195" s="35"/>
      <c r="B195" s="36"/>
      <c r="C195" s="228" t="s">
        <v>403</v>
      </c>
      <c r="D195" s="228" t="s">
        <v>175</v>
      </c>
      <c r="E195" s="229" t="s">
        <v>404</v>
      </c>
      <c r="F195" s="230" t="s">
        <v>405</v>
      </c>
      <c r="G195" s="231" t="s">
        <v>167</v>
      </c>
      <c r="H195" s="232">
        <v>253.05000000000001</v>
      </c>
      <c r="I195" s="233"/>
      <c r="J195" s="234">
        <f>ROUND(I195*H195,2)</f>
        <v>0</v>
      </c>
      <c r="K195" s="230" t="s">
        <v>141</v>
      </c>
      <c r="L195" s="235"/>
      <c r="M195" s="236" t="s">
        <v>1</v>
      </c>
      <c r="N195" s="237" t="s">
        <v>43</v>
      </c>
      <c r="O195" s="88"/>
      <c r="P195" s="224">
        <f>O195*H195</f>
        <v>0</v>
      </c>
      <c r="Q195" s="224">
        <v>0.055</v>
      </c>
      <c r="R195" s="224">
        <f>Q195*H195</f>
        <v>13.91775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179</v>
      </c>
      <c r="AT195" s="226" t="s">
        <v>175</v>
      </c>
      <c r="AU195" s="226" t="s">
        <v>88</v>
      </c>
      <c r="AY195" s="14" t="s">
        <v>135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86</v>
      </c>
      <c r="BK195" s="227">
        <f>ROUND(I195*H195,2)</f>
        <v>0</v>
      </c>
      <c r="BL195" s="14" t="s">
        <v>142</v>
      </c>
      <c r="BM195" s="226" t="s">
        <v>406</v>
      </c>
    </row>
    <row r="196" s="2" customFormat="1" ht="16.5" customHeight="1">
      <c r="A196" s="35"/>
      <c r="B196" s="36"/>
      <c r="C196" s="228" t="s">
        <v>407</v>
      </c>
      <c r="D196" s="228" t="s">
        <v>175</v>
      </c>
      <c r="E196" s="229" t="s">
        <v>408</v>
      </c>
      <c r="F196" s="230" t="s">
        <v>409</v>
      </c>
      <c r="G196" s="231" t="s">
        <v>167</v>
      </c>
      <c r="H196" s="232">
        <v>14.699999999999999</v>
      </c>
      <c r="I196" s="233"/>
      <c r="J196" s="234">
        <f>ROUND(I196*H196,2)</f>
        <v>0</v>
      </c>
      <c r="K196" s="230" t="s">
        <v>141</v>
      </c>
      <c r="L196" s="235"/>
      <c r="M196" s="236" t="s">
        <v>1</v>
      </c>
      <c r="N196" s="237" t="s">
        <v>43</v>
      </c>
      <c r="O196" s="88"/>
      <c r="P196" s="224">
        <f>O196*H196</f>
        <v>0</v>
      </c>
      <c r="Q196" s="224">
        <v>0.056000000000000001</v>
      </c>
      <c r="R196" s="224">
        <f>Q196*H196</f>
        <v>0.82319999999999993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179</v>
      </c>
      <c r="AT196" s="226" t="s">
        <v>175</v>
      </c>
      <c r="AU196" s="226" t="s">
        <v>88</v>
      </c>
      <c r="AY196" s="14" t="s">
        <v>135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86</v>
      </c>
      <c r="BK196" s="227">
        <f>ROUND(I196*H196,2)</f>
        <v>0</v>
      </c>
      <c r="BL196" s="14" t="s">
        <v>142</v>
      </c>
      <c r="BM196" s="226" t="s">
        <v>410</v>
      </c>
    </row>
    <row r="197" s="2" customFormat="1" ht="24.15" customHeight="1">
      <c r="A197" s="35"/>
      <c r="B197" s="36"/>
      <c r="C197" s="215" t="s">
        <v>411</v>
      </c>
      <c r="D197" s="215" t="s">
        <v>137</v>
      </c>
      <c r="E197" s="216" t="s">
        <v>412</v>
      </c>
      <c r="F197" s="217" t="s">
        <v>413</v>
      </c>
      <c r="G197" s="218" t="s">
        <v>167</v>
      </c>
      <c r="H197" s="219">
        <v>37.5</v>
      </c>
      <c r="I197" s="220"/>
      <c r="J197" s="221">
        <f>ROUND(I197*H197,2)</f>
        <v>0</v>
      </c>
      <c r="K197" s="217" t="s">
        <v>141</v>
      </c>
      <c r="L197" s="41"/>
      <c r="M197" s="222" t="s">
        <v>1</v>
      </c>
      <c r="N197" s="223" t="s">
        <v>43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142</v>
      </c>
      <c r="AT197" s="226" t="s">
        <v>137</v>
      </c>
      <c r="AU197" s="226" t="s">
        <v>88</v>
      </c>
      <c r="AY197" s="14" t="s">
        <v>135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86</v>
      </c>
      <c r="BK197" s="227">
        <f>ROUND(I197*H197,2)</f>
        <v>0</v>
      </c>
      <c r="BL197" s="14" t="s">
        <v>142</v>
      </c>
      <c r="BM197" s="226" t="s">
        <v>414</v>
      </c>
    </row>
    <row r="198" s="2" customFormat="1" ht="24.15" customHeight="1">
      <c r="A198" s="35"/>
      <c r="B198" s="36"/>
      <c r="C198" s="215" t="s">
        <v>415</v>
      </c>
      <c r="D198" s="215" t="s">
        <v>137</v>
      </c>
      <c r="E198" s="216" t="s">
        <v>416</v>
      </c>
      <c r="F198" s="217" t="s">
        <v>417</v>
      </c>
      <c r="G198" s="218" t="s">
        <v>140</v>
      </c>
      <c r="H198" s="219">
        <v>126.3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43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418</v>
      </c>
      <c r="AT198" s="226" t="s">
        <v>137</v>
      </c>
      <c r="AU198" s="226" t="s">
        <v>88</v>
      </c>
      <c r="AY198" s="14" t="s">
        <v>135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86</v>
      </c>
      <c r="BK198" s="227">
        <f>ROUND(I198*H198,2)</f>
        <v>0</v>
      </c>
      <c r="BL198" s="14" t="s">
        <v>418</v>
      </c>
      <c r="BM198" s="226" t="s">
        <v>419</v>
      </c>
    </row>
    <row r="199" s="12" customFormat="1" ht="22.8" customHeight="1">
      <c r="A199" s="12"/>
      <c r="B199" s="199"/>
      <c r="C199" s="200"/>
      <c r="D199" s="201" t="s">
        <v>77</v>
      </c>
      <c r="E199" s="213" t="s">
        <v>420</v>
      </c>
      <c r="F199" s="213" t="s">
        <v>421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SUM(P200:P207)</f>
        <v>0</v>
      </c>
      <c r="Q199" s="207"/>
      <c r="R199" s="208">
        <f>SUM(R200:R207)</f>
        <v>0.069928299999999999</v>
      </c>
      <c r="S199" s="207"/>
      <c r="T199" s="209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86</v>
      </c>
      <c r="AT199" s="211" t="s">
        <v>77</v>
      </c>
      <c r="AU199" s="211" t="s">
        <v>86</v>
      </c>
      <c r="AY199" s="210" t="s">
        <v>135</v>
      </c>
      <c r="BK199" s="212">
        <f>SUM(BK200:BK207)</f>
        <v>0</v>
      </c>
    </row>
    <row r="200" s="2" customFormat="1" ht="21.75" customHeight="1">
      <c r="A200" s="35"/>
      <c r="B200" s="36"/>
      <c r="C200" s="215" t="s">
        <v>422</v>
      </c>
      <c r="D200" s="215" t="s">
        <v>137</v>
      </c>
      <c r="E200" s="216" t="s">
        <v>423</v>
      </c>
      <c r="F200" s="217" t="s">
        <v>424</v>
      </c>
      <c r="G200" s="218" t="s">
        <v>178</v>
      </c>
      <c r="H200" s="219">
        <v>1298.8199999999999</v>
      </c>
      <c r="I200" s="220"/>
      <c r="J200" s="221">
        <f>ROUND(I200*H200,2)</f>
        <v>0</v>
      </c>
      <c r="K200" s="217" t="s">
        <v>425</v>
      </c>
      <c r="L200" s="41"/>
      <c r="M200" s="222" t="s">
        <v>1</v>
      </c>
      <c r="N200" s="223" t="s">
        <v>43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142</v>
      </c>
      <c r="AT200" s="226" t="s">
        <v>137</v>
      </c>
      <c r="AU200" s="226" t="s">
        <v>88</v>
      </c>
      <c r="AY200" s="14" t="s">
        <v>135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86</v>
      </c>
      <c r="BK200" s="227">
        <f>ROUND(I200*H200,2)</f>
        <v>0</v>
      </c>
      <c r="BL200" s="14" t="s">
        <v>142</v>
      </c>
      <c r="BM200" s="226" t="s">
        <v>426</v>
      </c>
    </row>
    <row r="201" s="2" customFormat="1" ht="24.15" customHeight="1">
      <c r="A201" s="35"/>
      <c r="B201" s="36"/>
      <c r="C201" s="215" t="s">
        <v>427</v>
      </c>
      <c r="D201" s="215" t="s">
        <v>137</v>
      </c>
      <c r="E201" s="216" t="s">
        <v>428</v>
      </c>
      <c r="F201" s="217" t="s">
        <v>429</v>
      </c>
      <c r="G201" s="218" t="s">
        <v>178</v>
      </c>
      <c r="H201" s="219">
        <v>9091.7399999999998</v>
      </c>
      <c r="I201" s="220"/>
      <c r="J201" s="221">
        <f>ROUND(I201*H201,2)</f>
        <v>0</v>
      </c>
      <c r="K201" s="217" t="s">
        <v>425</v>
      </c>
      <c r="L201" s="41"/>
      <c r="M201" s="222" t="s">
        <v>1</v>
      </c>
      <c r="N201" s="223" t="s">
        <v>43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142</v>
      </c>
      <c r="AT201" s="226" t="s">
        <v>137</v>
      </c>
      <c r="AU201" s="226" t="s">
        <v>88</v>
      </c>
      <c r="AY201" s="14" t="s">
        <v>135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86</v>
      </c>
      <c r="BK201" s="227">
        <f>ROUND(I201*H201,2)</f>
        <v>0</v>
      </c>
      <c r="BL201" s="14" t="s">
        <v>142</v>
      </c>
      <c r="BM201" s="226" t="s">
        <v>430</v>
      </c>
    </row>
    <row r="202" s="2" customFormat="1" ht="16.5" customHeight="1">
      <c r="A202" s="35"/>
      <c r="B202" s="36"/>
      <c r="C202" s="215" t="s">
        <v>431</v>
      </c>
      <c r="D202" s="215" t="s">
        <v>137</v>
      </c>
      <c r="E202" s="216" t="s">
        <v>432</v>
      </c>
      <c r="F202" s="217" t="s">
        <v>433</v>
      </c>
      <c r="G202" s="218" t="s">
        <v>178</v>
      </c>
      <c r="H202" s="219">
        <v>815.09100000000001</v>
      </c>
      <c r="I202" s="220"/>
      <c r="J202" s="221">
        <f>ROUND(I202*H202,2)</f>
        <v>0</v>
      </c>
      <c r="K202" s="217" t="s">
        <v>425</v>
      </c>
      <c r="L202" s="41"/>
      <c r="M202" s="222" t="s">
        <v>1</v>
      </c>
      <c r="N202" s="223" t="s">
        <v>43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142</v>
      </c>
      <c r="AT202" s="226" t="s">
        <v>137</v>
      </c>
      <c r="AU202" s="226" t="s">
        <v>88</v>
      </c>
      <c r="AY202" s="14" t="s">
        <v>135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86</v>
      </c>
      <c r="BK202" s="227">
        <f>ROUND(I202*H202,2)</f>
        <v>0</v>
      </c>
      <c r="BL202" s="14" t="s">
        <v>142</v>
      </c>
      <c r="BM202" s="226" t="s">
        <v>434</v>
      </c>
    </row>
    <row r="203" s="2" customFormat="1" ht="24.15" customHeight="1">
      <c r="A203" s="35"/>
      <c r="B203" s="36"/>
      <c r="C203" s="215" t="s">
        <v>435</v>
      </c>
      <c r="D203" s="215" t="s">
        <v>137</v>
      </c>
      <c r="E203" s="216" t="s">
        <v>436</v>
      </c>
      <c r="F203" s="217" t="s">
        <v>437</v>
      </c>
      <c r="G203" s="218" t="s">
        <v>178</v>
      </c>
      <c r="H203" s="219">
        <v>5705.6369999999997</v>
      </c>
      <c r="I203" s="220"/>
      <c r="J203" s="221">
        <f>ROUND(I203*H203,2)</f>
        <v>0</v>
      </c>
      <c r="K203" s="217" t="s">
        <v>425</v>
      </c>
      <c r="L203" s="41"/>
      <c r="M203" s="222" t="s">
        <v>1</v>
      </c>
      <c r="N203" s="223" t="s">
        <v>43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142</v>
      </c>
      <c r="AT203" s="226" t="s">
        <v>137</v>
      </c>
      <c r="AU203" s="226" t="s">
        <v>88</v>
      </c>
      <c r="AY203" s="14" t="s">
        <v>135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86</v>
      </c>
      <c r="BK203" s="227">
        <f>ROUND(I203*H203,2)</f>
        <v>0</v>
      </c>
      <c r="BL203" s="14" t="s">
        <v>142</v>
      </c>
      <c r="BM203" s="226" t="s">
        <v>438</v>
      </c>
    </row>
    <row r="204" s="2" customFormat="1" ht="37.8" customHeight="1">
      <c r="A204" s="35"/>
      <c r="B204" s="36"/>
      <c r="C204" s="215" t="s">
        <v>439</v>
      </c>
      <c r="D204" s="215" t="s">
        <v>137</v>
      </c>
      <c r="E204" s="216" t="s">
        <v>440</v>
      </c>
      <c r="F204" s="217" t="s">
        <v>441</v>
      </c>
      <c r="G204" s="218" t="s">
        <v>178</v>
      </c>
      <c r="H204" s="219">
        <v>24.358000000000001</v>
      </c>
      <c r="I204" s="220"/>
      <c r="J204" s="221">
        <f>ROUND(I204*H204,2)</f>
        <v>0</v>
      </c>
      <c r="K204" s="217" t="s">
        <v>425</v>
      </c>
      <c r="L204" s="41"/>
      <c r="M204" s="222" t="s">
        <v>1</v>
      </c>
      <c r="N204" s="223" t="s">
        <v>43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142</v>
      </c>
      <c r="AT204" s="226" t="s">
        <v>137</v>
      </c>
      <c r="AU204" s="226" t="s">
        <v>88</v>
      </c>
      <c r="AY204" s="14" t="s">
        <v>135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86</v>
      </c>
      <c r="BK204" s="227">
        <f>ROUND(I204*H204,2)</f>
        <v>0</v>
      </c>
      <c r="BL204" s="14" t="s">
        <v>142</v>
      </c>
      <c r="BM204" s="226" t="s">
        <v>442</v>
      </c>
    </row>
    <row r="205" s="2" customFormat="1" ht="44.25" customHeight="1">
      <c r="A205" s="35"/>
      <c r="B205" s="36"/>
      <c r="C205" s="215" t="s">
        <v>443</v>
      </c>
      <c r="D205" s="215" t="s">
        <v>137</v>
      </c>
      <c r="E205" s="216" t="s">
        <v>444</v>
      </c>
      <c r="F205" s="217" t="s">
        <v>445</v>
      </c>
      <c r="G205" s="218" t="s">
        <v>178</v>
      </c>
      <c r="H205" s="219">
        <v>1246.7349999999999</v>
      </c>
      <c r="I205" s="220"/>
      <c r="J205" s="221">
        <f>ROUND(I205*H205,2)</f>
        <v>0</v>
      </c>
      <c r="K205" s="217" t="s">
        <v>425</v>
      </c>
      <c r="L205" s="41"/>
      <c r="M205" s="222" t="s">
        <v>1</v>
      </c>
      <c r="N205" s="223" t="s">
        <v>43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142</v>
      </c>
      <c r="AT205" s="226" t="s">
        <v>137</v>
      </c>
      <c r="AU205" s="226" t="s">
        <v>88</v>
      </c>
      <c r="AY205" s="14" t="s">
        <v>135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86</v>
      </c>
      <c r="BK205" s="227">
        <f>ROUND(I205*H205,2)</f>
        <v>0</v>
      </c>
      <c r="BL205" s="14" t="s">
        <v>142</v>
      </c>
      <c r="BM205" s="226" t="s">
        <v>446</v>
      </c>
    </row>
    <row r="206" s="2" customFormat="1" ht="24.15" customHeight="1">
      <c r="A206" s="35"/>
      <c r="B206" s="36"/>
      <c r="C206" s="228" t="s">
        <v>447</v>
      </c>
      <c r="D206" s="228" t="s">
        <v>175</v>
      </c>
      <c r="E206" s="229" t="s">
        <v>448</v>
      </c>
      <c r="F206" s="230" t="s">
        <v>449</v>
      </c>
      <c r="G206" s="231" t="s">
        <v>140</v>
      </c>
      <c r="H206" s="232">
        <v>107.58199999999999</v>
      </c>
      <c r="I206" s="233"/>
      <c r="J206" s="234">
        <f>ROUND(I206*H206,2)</f>
        <v>0</v>
      </c>
      <c r="K206" s="230" t="s">
        <v>141</v>
      </c>
      <c r="L206" s="235"/>
      <c r="M206" s="236" t="s">
        <v>1</v>
      </c>
      <c r="N206" s="237" t="s">
        <v>43</v>
      </c>
      <c r="O206" s="88"/>
      <c r="P206" s="224">
        <f>O206*H206</f>
        <v>0</v>
      </c>
      <c r="Q206" s="224">
        <v>0.00064999999999999997</v>
      </c>
      <c r="R206" s="224">
        <f>Q206*H206</f>
        <v>0.069928299999999999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179</v>
      </c>
      <c r="AT206" s="226" t="s">
        <v>175</v>
      </c>
      <c r="AU206" s="226" t="s">
        <v>88</v>
      </c>
      <c r="AY206" s="14" t="s">
        <v>135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86</v>
      </c>
      <c r="BK206" s="227">
        <f>ROUND(I206*H206,2)</f>
        <v>0</v>
      </c>
      <c r="BL206" s="14" t="s">
        <v>142</v>
      </c>
      <c r="BM206" s="226" t="s">
        <v>450</v>
      </c>
    </row>
    <row r="207" s="2" customFormat="1" ht="44.25" customHeight="1">
      <c r="A207" s="35"/>
      <c r="B207" s="36"/>
      <c r="C207" s="215" t="s">
        <v>451</v>
      </c>
      <c r="D207" s="215" t="s">
        <v>137</v>
      </c>
      <c r="E207" s="216" t="s">
        <v>452</v>
      </c>
      <c r="F207" s="217" t="s">
        <v>453</v>
      </c>
      <c r="G207" s="218" t="s">
        <v>178</v>
      </c>
      <c r="H207" s="219">
        <v>789.01999999999998</v>
      </c>
      <c r="I207" s="220"/>
      <c r="J207" s="221">
        <f>ROUND(I207*H207,2)</f>
        <v>0</v>
      </c>
      <c r="K207" s="217" t="s">
        <v>425</v>
      </c>
      <c r="L207" s="41"/>
      <c r="M207" s="222" t="s">
        <v>1</v>
      </c>
      <c r="N207" s="223" t="s">
        <v>43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142</v>
      </c>
      <c r="AT207" s="226" t="s">
        <v>137</v>
      </c>
      <c r="AU207" s="226" t="s">
        <v>88</v>
      </c>
      <c r="AY207" s="14" t="s">
        <v>135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86</v>
      </c>
      <c r="BK207" s="227">
        <f>ROUND(I207*H207,2)</f>
        <v>0</v>
      </c>
      <c r="BL207" s="14" t="s">
        <v>142</v>
      </c>
      <c r="BM207" s="226" t="s">
        <v>454</v>
      </c>
    </row>
    <row r="208" s="12" customFormat="1" ht="22.8" customHeight="1">
      <c r="A208" s="12"/>
      <c r="B208" s="199"/>
      <c r="C208" s="200"/>
      <c r="D208" s="201" t="s">
        <v>77</v>
      </c>
      <c r="E208" s="213" t="s">
        <v>455</v>
      </c>
      <c r="F208" s="213" t="s">
        <v>456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P209</f>
        <v>0</v>
      </c>
      <c r="Q208" s="207"/>
      <c r="R208" s="208">
        <f>R209</f>
        <v>0</v>
      </c>
      <c r="S208" s="207"/>
      <c r="T208" s="209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86</v>
      </c>
      <c r="AT208" s="211" t="s">
        <v>77</v>
      </c>
      <c r="AU208" s="211" t="s">
        <v>86</v>
      </c>
      <c r="AY208" s="210" t="s">
        <v>135</v>
      </c>
      <c r="BK208" s="212">
        <f>BK209</f>
        <v>0</v>
      </c>
    </row>
    <row r="209" s="2" customFormat="1" ht="33" customHeight="1">
      <c r="A209" s="35"/>
      <c r="B209" s="36"/>
      <c r="C209" s="215" t="s">
        <v>457</v>
      </c>
      <c r="D209" s="215" t="s">
        <v>137</v>
      </c>
      <c r="E209" s="216" t="s">
        <v>458</v>
      </c>
      <c r="F209" s="217" t="s">
        <v>459</v>
      </c>
      <c r="G209" s="218" t="s">
        <v>178</v>
      </c>
      <c r="H209" s="219">
        <v>621.52999999999997</v>
      </c>
      <c r="I209" s="220"/>
      <c r="J209" s="221">
        <f>ROUND(I209*H209,2)</f>
        <v>0</v>
      </c>
      <c r="K209" s="217" t="s">
        <v>425</v>
      </c>
      <c r="L209" s="41"/>
      <c r="M209" s="222" t="s">
        <v>1</v>
      </c>
      <c r="N209" s="223" t="s">
        <v>43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142</v>
      </c>
      <c r="AT209" s="226" t="s">
        <v>137</v>
      </c>
      <c r="AU209" s="226" t="s">
        <v>88</v>
      </c>
      <c r="AY209" s="14" t="s">
        <v>135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86</v>
      </c>
      <c r="BK209" s="227">
        <f>ROUND(I209*H209,2)</f>
        <v>0</v>
      </c>
      <c r="BL209" s="14" t="s">
        <v>142</v>
      </c>
      <c r="BM209" s="226" t="s">
        <v>460</v>
      </c>
    </row>
    <row r="210" s="12" customFormat="1" ht="25.92" customHeight="1">
      <c r="A210" s="12"/>
      <c r="B210" s="199"/>
      <c r="C210" s="200"/>
      <c r="D210" s="201" t="s">
        <v>77</v>
      </c>
      <c r="E210" s="202" t="s">
        <v>461</v>
      </c>
      <c r="F210" s="202" t="s">
        <v>462</v>
      </c>
      <c r="G210" s="200"/>
      <c r="H210" s="200"/>
      <c r="I210" s="203"/>
      <c r="J210" s="204">
        <f>BK210</f>
        <v>0</v>
      </c>
      <c r="K210" s="200"/>
      <c r="L210" s="205"/>
      <c r="M210" s="206"/>
      <c r="N210" s="207"/>
      <c r="O210" s="207"/>
      <c r="P210" s="208">
        <f>P211</f>
        <v>0</v>
      </c>
      <c r="Q210" s="207"/>
      <c r="R210" s="208">
        <f>R211</f>
        <v>0.063177499999999998</v>
      </c>
      <c r="S210" s="207"/>
      <c r="T210" s="209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0" t="s">
        <v>88</v>
      </c>
      <c r="AT210" s="211" t="s">
        <v>77</v>
      </c>
      <c r="AU210" s="211" t="s">
        <v>78</v>
      </c>
      <c r="AY210" s="210" t="s">
        <v>135</v>
      </c>
      <c r="BK210" s="212">
        <f>BK211</f>
        <v>0</v>
      </c>
    </row>
    <row r="211" s="12" customFormat="1" ht="22.8" customHeight="1">
      <c r="A211" s="12"/>
      <c r="B211" s="199"/>
      <c r="C211" s="200"/>
      <c r="D211" s="201" t="s">
        <v>77</v>
      </c>
      <c r="E211" s="213" t="s">
        <v>463</v>
      </c>
      <c r="F211" s="213" t="s">
        <v>464</v>
      </c>
      <c r="G211" s="200"/>
      <c r="H211" s="200"/>
      <c r="I211" s="203"/>
      <c r="J211" s="214">
        <f>BK211</f>
        <v>0</v>
      </c>
      <c r="K211" s="200"/>
      <c r="L211" s="205"/>
      <c r="M211" s="206"/>
      <c r="N211" s="207"/>
      <c r="O211" s="207"/>
      <c r="P211" s="208">
        <f>SUM(P212:P214)</f>
        <v>0</v>
      </c>
      <c r="Q211" s="207"/>
      <c r="R211" s="208">
        <f>SUM(R212:R214)</f>
        <v>0.063177499999999998</v>
      </c>
      <c r="S211" s="207"/>
      <c r="T211" s="209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88</v>
      </c>
      <c r="AT211" s="211" t="s">
        <v>77</v>
      </c>
      <c r="AU211" s="211" t="s">
        <v>86</v>
      </c>
      <c r="AY211" s="210" t="s">
        <v>135</v>
      </c>
      <c r="BK211" s="212">
        <f>SUM(BK212:BK214)</f>
        <v>0</v>
      </c>
    </row>
    <row r="212" s="2" customFormat="1" ht="24.15" customHeight="1">
      <c r="A212" s="35"/>
      <c r="B212" s="36"/>
      <c r="C212" s="215" t="s">
        <v>465</v>
      </c>
      <c r="D212" s="215" t="s">
        <v>137</v>
      </c>
      <c r="E212" s="216" t="s">
        <v>466</v>
      </c>
      <c r="F212" s="217" t="s">
        <v>467</v>
      </c>
      <c r="G212" s="218" t="s">
        <v>140</v>
      </c>
      <c r="H212" s="219">
        <v>170.75</v>
      </c>
      <c r="I212" s="220"/>
      <c r="J212" s="221">
        <f>ROUND(I212*H212,2)</f>
        <v>0</v>
      </c>
      <c r="K212" s="217" t="s">
        <v>141</v>
      </c>
      <c r="L212" s="41"/>
      <c r="M212" s="222" t="s">
        <v>1</v>
      </c>
      <c r="N212" s="223" t="s">
        <v>43</v>
      </c>
      <c r="O212" s="88"/>
      <c r="P212" s="224">
        <f>O212*H212</f>
        <v>0</v>
      </c>
      <c r="Q212" s="224">
        <v>4.0000000000000003E-05</v>
      </c>
      <c r="R212" s="224">
        <f>Q212*H212</f>
        <v>0.0068300000000000001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164</v>
      </c>
      <c r="AT212" s="226" t="s">
        <v>137</v>
      </c>
      <c r="AU212" s="226" t="s">
        <v>88</v>
      </c>
      <c r="AY212" s="14" t="s">
        <v>135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86</v>
      </c>
      <c r="BK212" s="227">
        <f>ROUND(I212*H212,2)</f>
        <v>0</v>
      </c>
      <c r="BL212" s="14" t="s">
        <v>164</v>
      </c>
      <c r="BM212" s="226" t="s">
        <v>468</v>
      </c>
    </row>
    <row r="213" s="2" customFormat="1" ht="24.15" customHeight="1">
      <c r="A213" s="35"/>
      <c r="B213" s="36"/>
      <c r="C213" s="228" t="s">
        <v>469</v>
      </c>
      <c r="D213" s="228" t="s">
        <v>175</v>
      </c>
      <c r="E213" s="229" t="s">
        <v>470</v>
      </c>
      <c r="F213" s="230" t="s">
        <v>471</v>
      </c>
      <c r="G213" s="231" t="s">
        <v>140</v>
      </c>
      <c r="H213" s="232">
        <v>187.82499999999999</v>
      </c>
      <c r="I213" s="233"/>
      <c r="J213" s="234">
        <f>ROUND(I213*H213,2)</f>
        <v>0</v>
      </c>
      <c r="K213" s="230" t="s">
        <v>425</v>
      </c>
      <c r="L213" s="235"/>
      <c r="M213" s="236" t="s">
        <v>1</v>
      </c>
      <c r="N213" s="237" t="s">
        <v>43</v>
      </c>
      <c r="O213" s="88"/>
      <c r="P213" s="224">
        <f>O213*H213</f>
        <v>0</v>
      </c>
      <c r="Q213" s="224">
        <v>0.00029999999999999997</v>
      </c>
      <c r="R213" s="224">
        <f>Q213*H213</f>
        <v>0.056347499999999995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287</v>
      </c>
      <c r="AT213" s="226" t="s">
        <v>175</v>
      </c>
      <c r="AU213" s="226" t="s">
        <v>88</v>
      </c>
      <c r="AY213" s="14" t="s">
        <v>135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86</v>
      </c>
      <c r="BK213" s="227">
        <f>ROUND(I213*H213,2)</f>
        <v>0</v>
      </c>
      <c r="BL213" s="14" t="s">
        <v>164</v>
      </c>
      <c r="BM213" s="226" t="s">
        <v>472</v>
      </c>
    </row>
    <row r="214" s="2" customFormat="1" ht="24.15" customHeight="1">
      <c r="A214" s="35"/>
      <c r="B214" s="36"/>
      <c r="C214" s="215" t="s">
        <v>473</v>
      </c>
      <c r="D214" s="215" t="s">
        <v>137</v>
      </c>
      <c r="E214" s="216" t="s">
        <v>474</v>
      </c>
      <c r="F214" s="217" t="s">
        <v>475</v>
      </c>
      <c r="G214" s="218" t="s">
        <v>178</v>
      </c>
      <c r="H214" s="219">
        <v>0.063</v>
      </c>
      <c r="I214" s="220"/>
      <c r="J214" s="221">
        <f>ROUND(I214*H214,2)</f>
        <v>0</v>
      </c>
      <c r="K214" s="217" t="s">
        <v>425</v>
      </c>
      <c r="L214" s="41"/>
      <c r="M214" s="238" t="s">
        <v>1</v>
      </c>
      <c r="N214" s="239" t="s">
        <v>43</v>
      </c>
      <c r="O214" s="240"/>
      <c r="P214" s="241">
        <f>O214*H214</f>
        <v>0</v>
      </c>
      <c r="Q214" s="241">
        <v>0</v>
      </c>
      <c r="R214" s="241">
        <f>Q214*H214</f>
        <v>0</v>
      </c>
      <c r="S214" s="241">
        <v>0</v>
      </c>
      <c r="T214" s="24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164</v>
      </c>
      <c r="AT214" s="226" t="s">
        <v>137</v>
      </c>
      <c r="AU214" s="226" t="s">
        <v>88</v>
      </c>
      <c r="AY214" s="14" t="s">
        <v>135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86</v>
      </c>
      <c r="BK214" s="227">
        <f>ROUND(I214*H214,2)</f>
        <v>0</v>
      </c>
      <c r="BL214" s="14" t="s">
        <v>164</v>
      </c>
      <c r="BM214" s="226" t="s">
        <v>476</v>
      </c>
    </row>
    <row r="215" s="2" customFormat="1" ht="6.96" customHeight="1">
      <c r="A215" s="35"/>
      <c r="B215" s="63"/>
      <c r="C215" s="64"/>
      <c r="D215" s="64"/>
      <c r="E215" s="64"/>
      <c r="F215" s="64"/>
      <c r="G215" s="64"/>
      <c r="H215" s="64"/>
      <c r="I215" s="64"/>
      <c r="J215" s="64"/>
      <c r="K215" s="64"/>
      <c r="L215" s="41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sheet="1" autoFilter="0" formatColumns="0" formatRows="0" objects="1" scenarios="1" spinCount="100000" saltValue="SsQ2F1NwaKVzkAwbCNTUU/e6q3SmDay/mSr1sgWtFOHruH+oYmPMWskLNiIHXVgtokSx/FP4gxz0zAz7Gz9lHQ==" hashValue="s2PTCG+KIRODxbDqtxSNUucQh2ddPrBb/cGAVC0Ffe/tospXHGX5VbKelmPMogTBIglszICyIofG4kyD9fy1qg==" algorithmName="SHA-512" password="CC35"/>
  <autoFilter ref="C124:K21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hidden="1" s="1" customFormat="1" ht="24.96" customHeight="1">
      <c r="B4" s="17"/>
      <c r="D4" s="135" t="s">
        <v>103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kanalizačních stok, komunikace, VO a sadové úpravy, ul. Boženy Němcové, Kolín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104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477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33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ROUND((SUM(BE123:BE195)),  2)</f>
        <v>0</v>
      </c>
      <c r="G33" s="35"/>
      <c r="H33" s="35"/>
      <c r="I33" s="152">
        <v>0.20999999999999999</v>
      </c>
      <c r="J33" s="151">
        <f>ROUND(((SUM(BE123:BE195))*I33),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44</v>
      </c>
      <c r="F34" s="151">
        <f>ROUND((SUM(BF123:BF195)),  2)</f>
        <v>0</v>
      </c>
      <c r="G34" s="35"/>
      <c r="H34" s="35"/>
      <c r="I34" s="152">
        <v>0.12</v>
      </c>
      <c r="J34" s="151">
        <f>ROUND(((SUM(BF123:BF195))*I34),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ROUND((SUM(BG123:BG195)),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ROUND((SUM(BH123:BH195)),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ROUND((SUM(BI123:BI195)),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kanalizačních stok, komunikace, VO a sadové úpravy, ul. Boženy Němcové, Kolín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D.2.3.4.4 - Vodní dílo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Kolín</v>
      </c>
      <c r="G89" s="37"/>
      <c r="H89" s="37"/>
      <c r="I89" s="29" t="s">
        <v>22</v>
      </c>
      <c r="J89" s="76" t="str">
        <f>IF(J12="","",J12)</f>
        <v>20. 8. 2024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Kolín</v>
      </c>
      <c r="G91" s="37"/>
      <c r="H91" s="37"/>
      <c r="I91" s="29" t="s">
        <v>32</v>
      </c>
      <c r="J91" s="33" t="str">
        <f>E21</f>
        <v>TIMAO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109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478</v>
      </c>
      <c r="E99" s="185"/>
      <c r="F99" s="185"/>
      <c r="G99" s="185"/>
      <c r="H99" s="185"/>
      <c r="I99" s="185"/>
      <c r="J99" s="186">
        <f>J144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113</v>
      </c>
      <c r="E100" s="185"/>
      <c r="F100" s="185"/>
      <c r="G100" s="185"/>
      <c r="H100" s="185"/>
      <c r="I100" s="185"/>
      <c r="J100" s="186">
        <f>J151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114</v>
      </c>
      <c r="E101" s="185"/>
      <c r="F101" s="185"/>
      <c r="G101" s="185"/>
      <c r="H101" s="185"/>
      <c r="I101" s="185"/>
      <c r="J101" s="186">
        <f>J158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115</v>
      </c>
      <c r="E102" s="185"/>
      <c r="F102" s="185"/>
      <c r="G102" s="185"/>
      <c r="H102" s="185"/>
      <c r="I102" s="185"/>
      <c r="J102" s="186">
        <f>J184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116</v>
      </c>
      <c r="E103" s="185"/>
      <c r="F103" s="185"/>
      <c r="G103" s="185"/>
      <c r="H103" s="185"/>
      <c r="I103" s="185"/>
      <c r="J103" s="186">
        <f>J188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71" t="str">
        <f>E7</f>
        <v>Rekonstrukce kanalizačních stok, komunikace, VO a sadové úpravy, ul. Boženy Němcové, Kolín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104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D.2.3.4.4 - Vodní dílo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Kolín</v>
      </c>
      <c r="G117" s="37"/>
      <c r="H117" s="37"/>
      <c r="I117" s="29" t="s">
        <v>22</v>
      </c>
      <c r="J117" s="76" t="str">
        <f>IF(J12="","",J12)</f>
        <v>20. 8. 2024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Město Kolín</v>
      </c>
      <c r="G119" s="37"/>
      <c r="H119" s="37"/>
      <c r="I119" s="29" t="s">
        <v>32</v>
      </c>
      <c r="J119" s="33" t="str">
        <f>E21</f>
        <v>TIMAO s.r.o.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30</v>
      </c>
      <c r="D120" s="37"/>
      <c r="E120" s="37"/>
      <c r="F120" s="24" t="str">
        <f>IF(E18="","",E18)</f>
        <v>Vyplň údaj</v>
      </c>
      <c r="G120" s="37"/>
      <c r="H120" s="37"/>
      <c r="I120" s="29" t="s">
        <v>35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121</v>
      </c>
      <c r="D122" s="191" t="s">
        <v>63</v>
      </c>
      <c r="E122" s="191" t="s">
        <v>59</v>
      </c>
      <c r="F122" s="191" t="s">
        <v>60</v>
      </c>
      <c r="G122" s="191" t="s">
        <v>122</v>
      </c>
      <c r="H122" s="191" t="s">
        <v>123</v>
      </c>
      <c r="I122" s="191" t="s">
        <v>124</v>
      </c>
      <c r="J122" s="191" t="s">
        <v>108</v>
      </c>
      <c r="K122" s="192" t="s">
        <v>125</v>
      </c>
      <c r="L122" s="193"/>
      <c r="M122" s="97" t="s">
        <v>1</v>
      </c>
      <c r="N122" s="98" t="s">
        <v>42</v>
      </c>
      <c r="O122" s="98" t="s">
        <v>126</v>
      </c>
      <c r="P122" s="98" t="s">
        <v>127</v>
      </c>
      <c r="Q122" s="98" t="s">
        <v>128</v>
      </c>
      <c r="R122" s="98" t="s">
        <v>129</v>
      </c>
      <c r="S122" s="98" t="s">
        <v>130</v>
      </c>
      <c r="T122" s="99" t="s">
        <v>131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132</v>
      </c>
      <c r="D123" s="37"/>
      <c r="E123" s="37"/>
      <c r="F123" s="37"/>
      <c r="G123" s="37"/>
      <c r="H123" s="37"/>
      <c r="I123" s="37"/>
      <c r="J123" s="194">
        <f>BK123</f>
        <v>0</v>
      </c>
      <c r="K123" s="37"/>
      <c r="L123" s="41"/>
      <c r="M123" s="100"/>
      <c r="N123" s="195"/>
      <c r="O123" s="101"/>
      <c r="P123" s="196">
        <f>P124</f>
        <v>0</v>
      </c>
      <c r="Q123" s="101"/>
      <c r="R123" s="196">
        <f>R124</f>
        <v>548.58367804</v>
      </c>
      <c r="S123" s="101"/>
      <c r="T123" s="197">
        <f>T124</f>
        <v>45.661000000000008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110</v>
      </c>
      <c r="BK123" s="198">
        <f>BK124</f>
        <v>0</v>
      </c>
    </row>
    <row r="124" s="12" customFormat="1" ht="25.92" customHeight="1">
      <c r="A124" s="12"/>
      <c r="B124" s="199"/>
      <c r="C124" s="200"/>
      <c r="D124" s="201" t="s">
        <v>77</v>
      </c>
      <c r="E124" s="202" t="s">
        <v>133</v>
      </c>
      <c r="F124" s="202" t="s">
        <v>134</v>
      </c>
      <c r="G124" s="200"/>
      <c r="H124" s="200"/>
      <c r="I124" s="203"/>
      <c r="J124" s="204">
        <f>BK124</f>
        <v>0</v>
      </c>
      <c r="K124" s="200"/>
      <c r="L124" s="205"/>
      <c r="M124" s="206"/>
      <c r="N124" s="207"/>
      <c r="O124" s="207"/>
      <c r="P124" s="208">
        <f>P125+P144+P151+P158+P184+P188</f>
        <v>0</v>
      </c>
      <c r="Q124" s="207"/>
      <c r="R124" s="208">
        <f>R125+R144+R151+R158+R184+R188</f>
        <v>548.58367804</v>
      </c>
      <c r="S124" s="207"/>
      <c r="T124" s="209">
        <f>T125+T144+T151+T158+T184+T188</f>
        <v>45.661000000000008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86</v>
      </c>
      <c r="AT124" s="211" t="s">
        <v>77</v>
      </c>
      <c r="AU124" s="211" t="s">
        <v>78</v>
      </c>
      <c r="AY124" s="210" t="s">
        <v>135</v>
      </c>
      <c r="BK124" s="212">
        <f>BK125+BK144+BK151+BK158+BK184+BK188</f>
        <v>0</v>
      </c>
    </row>
    <row r="125" s="12" customFormat="1" ht="22.8" customHeight="1">
      <c r="A125" s="12"/>
      <c r="B125" s="199"/>
      <c r="C125" s="200"/>
      <c r="D125" s="201" t="s">
        <v>77</v>
      </c>
      <c r="E125" s="213" t="s">
        <v>86</v>
      </c>
      <c r="F125" s="213" t="s">
        <v>136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SUM(P126:P143)</f>
        <v>0</v>
      </c>
      <c r="Q125" s="207"/>
      <c r="R125" s="208">
        <f>SUM(R126:R143)</f>
        <v>214.45020804000001</v>
      </c>
      <c r="S125" s="207"/>
      <c r="T125" s="209">
        <f>SUM(T126:T143)</f>
        <v>1.6499999999999999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86</v>
      </c>
      <c r="AT125" s="211" t="s">
        <v>77</v>
      </c>
      <c r="AU125" s="211" t="s">
        <v>86</v>
      </c>
      <c r="AY125" s="210" t="s">
        <v>135</v>
      </c>
      <c r="BK125" s="212">
        <f>SUM(BK126:BK143)</f>
        <v>0</v>
      </c>
    </row>
    <row r="126" s="2" customFormat="1" ht="16.5" customHeight="1">
      <c r="A126" s="35"/>
      <c r="B126" s="36"/>
      <c r="C126" s="215" t="s">
        <v>375</v>
      </c>
      <c r="D126" s="215" t="s">
        <v>137</v>
      </c>
      <c r="E126" s="216" t="s">
        <v>479</v>
      </c>
      <c r="F126" s="217" t="s">
        <v>480</v>
      </c>
      <c r="G126" s="218" t="s">
        <v>167</v>
      </c>
      <c r="H126" s="219">
        <v>29</v>
      </c>
      <c r="I126" s="220"/>
      <c r="J126" s="221">
        <f>ROUND(I126*H126,2)</f>
        <v>0</v>
      </c>
      <c r="K126" s="217" t="s">
        <v>141</v>
      </c>
      <c r="L126" s="41"/>
      <c r="M126" s="222" t="s">
        <v>1</v>
      </c>
      <c r="N126" s="223" t="s">
        <v>43</v>
      </c>
      <c r="O126" s="88"/>
      <c r="P126" s="224">
        <f>O126*H126</f>
        <v>0</v>
      </c>
      <c r="Q126" s="224">
        <v>0.036900000000000002</v>
      </c>
      <c r="R126" s="224">
        <f>Q126*H126</f>
        <v>1.0701000000000001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142</v>
      </c>
      <c r="AT126" s="226" t="s">
        <v>137</v>
      </c>
      <c r="AU126" s="226" t="s">
        <v>88</v>
      </c>
      <c r="AY126" s="14" t="s">
        <v>135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86</v>
      </c>
      <c r="BK126" s="227">
        <f>ROUND(I126*H126,2)</f>
        <v>0</v>
      </c>
      <c r="BL126" s="14" t="s">
        <v>142</v>
      </c>
      <c r="BM126" s="226" t="s">
        <v>481</v>
      </c>
    </row>
    <row r="127" s="2" customFormat="1" ht="24.15" customHeight="1">
      <c r="A127" s="35"/>
      <c r="B127" s="36"/>
      <c r="C127" s="215" t="s">
        <v>371</v>
      </c>
      <c r="D127" s="215" t="s">
        <v>137</v>
      </c>
      <c r="E127" s="216" t="s">
        <v>482</v>
      </c>
      <c r="F127" s="217" t="s">
        <v>483</v>
      </c>
      <c r="G127" s="218" t="s">
        <v>167</v>
      </c>
      <c r="H127" s="219">
        <v>40.700000000000003</v>
      </c>
      <c r="I127" s="220"/>
      <c r="J127" s="221">
        <f>ROUND(I127*H127,2)</f>
        <v>0</v>
      </c>
      <c r="K127" s="217" t="s">
        <v>141</v>
      </c>
      <c r="L127" s="41"/>
      <c r="M127" s="222" t="s">
        <v>1</v>
      </c>
      <c r="N127" s="223" t="s">
        <v>43</v>
      </c>
      <c r="O127" s="88"/>
      <c r="P127" s="224">
        <f>O127*H127</f>
        <v>0</v>
      </c>
      <c r="Q127" s="224">
        <v>0.06053</v>
      </c>
      <c r="R127" s="224">
        <f>Q127*H127</f>
        <v>2.4635710000000004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142</v>
      </c>
      <c r="AT127" s="226" t="s">
        <v>137</v>
      </c>
      <c r="AU127" s="226" t="s">
        <v>88</v>
      </c>
      <c r="AY127" s="14" t="s">
        <v>135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86</v>
      </c>
      <c r="BK127" s="227">
        <f>ROUND(I127*H127,2)</f>
        <v>0</v>
      </c>
      <c r="BL127" s="14" t="s">
        <v>142</v>
      </c>
      <c r="BM127" s="226" t="s">
        <v>484</v>
      </c>
    </row>
    <row r="128" s="2" customFormat="1" ht="33" customHeight="1">
      <c r="A128" s="35"/>
      <c r="B128" s="36"/>
      <c r="C128" s="215" t="s">
        <v>485</v>
      </c>
      <c r="D128" s="215" t="s">
        <v>137</v>
      </c>
      <c r="E128" s="216" t="s">
        <v>486</v>
      </c>
      <c r="F128" s="217" t="s">
        <v>487</v>
      </c>
      <c r="G128" s="218" t="s">
        <v>172</v>
      </c>
      <c r="H128" s="219">
        <v>6.3070000000000004</v>
      </c>
      <c r="I128" s="220"/>
      <c r="J128" s="221">
        <f>ROUND(I128*H128,2)</f>
        <v>0</v>
      </c>
      <c r="K128" s="217" t="s">
        <v>141</v>
      </c>
      <c r="L128" s="41"/>
      <c r="M128" s="222" t="s">
        <v>1</v>
      </c>
      <c r="N128" s="223" t="s">
        <v>43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142</v>
      </c>
      <c r="AT128" s="226" t="s">
        <v>137</v>
      </c>
      <c r="AU128" s="226" t="s">
        <v>88</v>
      </c>
      <c r="AY128" s="14" t="s">
        <v>135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86</v>
      </c>
      <c r="BK128" s="227">
        <f>ROUND(I128*H128,2)</f>
        <v>0</v>
      </c>
      <c r="BL128" s="14" t="s">
        <v>142</v>
      </c>
      <c r="BM128" s="226" t="s">
        <v>488</v>
      </c>
    </row>
    <row r="129" s="2" customFormat="1" ht="33" customHeight="1">
      <c r="A129" s="35"/>
      <c r="B129" s="36"/>
      <c r="C129" s="215" t="s">
        <v>321</v>
      </c>
      <c r="D129" s="215" t="s">
        <v>137</v>
      </c>
      <c r="E129" s="216" t="s">
        <v>489</v>
      </c>
      <c r="F129" s="217" t="s">
        <v>490</v>
      </c>
      <c r="G129" s="218" t="s">
        <v>172</v>
      </c>
      <c r="H129" s="219">
        <v>3.1539999999999999</v>
      </c>
      <c r="I129" s="220"/>
      <c r="J129" s="221">
        <f>ROUND(I129*H129,2)</f>
        <v>0</v>
      </c>
      <c r="K129" s="217" t="s">
        <v>141</v>
      </c>
      <c r="L129" s="41"/>
      <c r="M129" s="222" t="s">
        <v>1</v>
      </c>
      <c r="N129" s="223" t="s">
        <v>43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142</v>
      </c>
      <c r="AT129" s="226" t="s">
        <v>137</v>
      </c>
      <c r="AU129" s="226" t="s">
        <v>88</v>
      </c>
      <c r="AY129" s="14" t="s">
        <v>135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86</v>
      </c>
      <c r="BK129" s="227">
        <f>ROUND(I129*H129,2)</f>
        <v>0</v>
      </c>
      <c r="BL129" s="14" t="s">
        <v>142</v>
      </c>
      <c r="BM129" s="226" t="s">
        <v>491</v>
      </c>
    </row>
    <row r="130" s="2" customFormat="1" ht="33" customHeight="1">
      <c r="A130" s="35"/>
      <c r="B130" s="36"/>
      <c r="C130" s="215" t="s">
        <v>387</v>
      </c>
      <c r="D130" s="215" t="s">
        <v>137</v>
      </c>
      <c r="E130" s="216" t="s">
        <v>492</v>
      </c>
      <c r="F130" s="217" t="s">
        <v>493</v>
      </c>
      <c r="G130" s="218" t="s">
        <v>172</v>
      </c>
      <c r="H130" s="219">
        <v>3.1539999999999999</v>
      </c>
      <c r="I130" s="220"/>
      <c r="J130" s="221">
        <f>ROUND(I130*H130,2)</f>
        <v>0</v>
      </c>
      <c r="K130" s="217" t="s">
        <v>141</v>
      </c>
      <c r="L130" s="41"/>
      <c r="M130" s="222" t="s">
        <v>1</v>
      </c>
      <c r="N130" s="223" t="s">
        <v>43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142</v>
      </c>
      <c r="AT130" s="226" t="s">
        <v>137</v>
      </c>
      <c r="AU130" s="226" t="s">
        <v>88</v>
      </c>
      <c r="AY130" s="14" t="s">
        <v>135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86</v>
      </c>
      <c r="BK130" s="227">
        <f>ROUND(I130*H130,2)</f>
        <v>0</v>
      </c>
      <c r="BL130" s="14" t="s">
        <v>142</v>
      </c>
      <c r="BM130" s="226" t="s">
        <v>494</v>
      </c>
    </row>
    <row r="131" s="2" customFormat="1" ht="33" customHeight="1">
      <c r="A131" s="35"/>
      <c r="B131" s="36"/>
      <c r="C131" s="215" t="s">
        <v>391</v>
      </c>
      <c r="D131" s="215" t="s">
        <v>137</v>
      </c>
      <c r="E131" s="216" t="s">
        <v>495</v>
      </c>
      <c r="F131" s="217" t="s">
        <v>496</v>
      </c>
      <c r="G131" s="218" t="s">
        <v>172</v>
      </c>
      <c r="H131" s="219">
        <v>3.1539999999999999</v>
      </c>
      <c r="I131" s="220"/>
      <c r="J131" s="221">
        <f>ROUND(I131*H131,2)</f>
        <v>0</v>
      </c>
      <c r="K131" s="217" t="s">
        <v>141</v>
      </c>
      <c r="L131" s="41"/>
      <c r="M131" s="222" t="s">
        <v>1</v>
      </c>
      <c r="N131" s="223" t="s">
        <v>43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142</v>
      </c>
      <c r="AT131" s="226" t="s">
        <v>137</v>
      </c>
      <c r="AU131" s="226" t="s">
        <v>88</v>
      </c>
      <c r="AY131" s="14" t="s">
        <v>135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86</v>
      </c>
      <c r="BK131" s="227">
        <f>ROUND(I131*H131,2)</f>
        <v>0</v>
      </c>
      <c r="BL131" s="14" t="s">
        <v>142</v>
      </c>
      <c r="BM131" s="226" t="s">
        <v>497</v>
      </c>
    </row>
    <row r="132" s="2" customFormat="1" ht="33" customHeight="1">
      <c r="A132" s="35"/>
      <c r="B132" s="36"/>
      <c r="C132" s="215" t="s">
        <v>395</v>
      </c>
      <c r="D132" s="215" t="s">
        <v>137</v>
      </c>
      <c r="E132" s="216" t="s">
        <v>185</v>
      </c>
      <c r="F132" s="217" t="s">
        <v>186</v>
      </c>
      <c r="G132" s="218" t="s">
        <v>172</v>
      </c>
      <c r="H132" s="219">
        <v>239.161</v>
      </c>
      <c r="I132" s="220"/>
      <c r="J132" s="221">
        <f>ROUND(I132*H132,2)</f>
        <v>0</v>
      </c>
      <c r="K132" s="217" t="s">
        <v>141</v>
      </c>
      <c r="L132" s="41"/>
      <c r="M132" s="222" t="s">
        <v>1</v>
      </c>
      <c r="N132" s="223" t="s">
        <v>43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142</v>
      </c>
      <c r="AT132" s="226" t="s">
        <v>137</v>
      </c>
      <c r="AU132" s="226" t="s">
        <v>88</v>
      </c>
      <c r="AY132" s="14" t="s">
        <v>135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86</v>
      </c>
      <c r="BK132" s="227">
        <f>ROUND(I132*H132,2)</f>
        <v>0</v>
      </c>
      <c r="BL132" s="14" t="s">
        <v>142</v>
      </c>
      <c r="BM132" s="226" t="s">
        <v>498</v>
      </c>
    </row>
    <row r="133" s="2" customFormat="1" ht="33" customHeight="1">
      <c r="A133" s="35"/>
      <c r="B133" s="36"/>
      <c r="C133" s="215" t="s">
        <v>403</v>
      </c>
      <c r="D133" s="215" t="s">
        <v>137</v>
      </c>
      <c r="E133" s="216" t="s">
        <v>189</v>
      </c>
      <c r="F133" s="217" t="s">
        <v>190</v>
      </c>
      <c r="G133" s="218" t="s">
        <v>172</v>
      </c>
      <c r="H133" s="219">
        <v>119.58</v>
      </c>
      <c r="I133" s="220"/>
      <c r="J133" s="221">
        <f>ROUND(I133*H133,2)</f>
        <v>0</v>
      </c>
      <c r="K133" s="217" t="s">
        <v>141</v>
      </c>
      <c r="L133" s="41"/>
      <c r="M133" s="222" t="s">
        <v>1</v>
      </c>
      <c r="N133" s="223" t="s">
        <v>43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142</v>
      </c>
      <c r="AT133" s="226" t="s">
        <v>137</v>
      </c>
      <c r="AU133" s="226" t="s">
        <v>88</v>
      </c>
      <c r="AY133" s="14" t="s">
        <v>135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86</v>
      </c>
      <c r="BK133" s="227">
        <f>ROUND(I133*H133,2)</f>
        <v>0</v>
      </c>
      <c r="BL133" s="14" t="s">
        <v>142</v>
      </c>
      <c r="BM133" s="226" t="s">
        <v>499</v>
      </c>
    </row>
    <row r="134" s="2" customFormat="1" ht="33" customHeight="1">
      <c r="A134" s="35"/>
      <c r="B134" s="36"/>
      <c r="C134" s="215" t="s">
        <v>399</v>
      </c>
      <c r="D134" s="215" t="s">
        <v>137</v>
      </c>
      <c r="E134" s="216" t="s">
        <v>193</v>
      </c>
      <c r="F134" s="217" t="s">
        <v>194</v>
      </c>
      <c r="G134" s="218" t="s">
        <v>172</v>
      </c>
      <c r="H134" s="219">
        <v>119.58</v>
      </c>
      <c r="I134" s="220"/>
      <c r="J134" s="221">
        <f>ROUND(I134*H134,2)</f>
        <v>0</v>
      </c>
      <c r="K134" s="217" t="s">
        <v>141</v>
      </c>
      <c r="L134" s="41"/>
      <c r="M134" s="222" t="s">
        <v>1</v>
      </c>
      <c r="N134" s="223" t="s">
        <v>43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142</v>
      </c>
      <c r="AT134" s="226" t="s">
        <v>137</v>
      </c>
      <c r="AU134" s="226" t="s">
        <v>88</v>
      </c>
      <c r="AY134" s="14" t="s">
        <v>135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86</v>
      </c>
      <c r="BK134" s="227">
        <f>ROUND(I134*H134,2)</f>
        <v>0</v>
      </c>
      <c r="BL134" s="14" t="s">
        <v>142</v>
      </c>
      <c r="BM134" s="226" t="s">
        <v>500</v>
      </c>
    </row>
    <row r="135" s="2" customFormat="1" ht="33" customHeight="1">
      <c r="A135" s="35"/>
      <c r="B135" s="36"/>
      <c r="C135" s="215" t="s">
        <v>354</v>
      </c>
      <c r="D135" s="215" t="s">
        <v>137</v>
      </c>
      <c r="E135" s="216" t="s">
        <v>197</v>
      </c>
      <c r="F135" s="217" t="s">
        <v>198</v>
      </c>
      <c r="G135" s="218" t="s">
        <v>172</v>
      </c>
      <c r="H135" s="219">
        <v>119.58</v>
      </c>
      <c r="I135" s="220"/>
      <c r="J135" s="221">
        <f>ROUND(I135*H135,2)</f>
        <v>0</v>
      </c>
      <c r="K135" s="217" t="s">
        <v>141</v>
      </c>
      <c r="L135" s="41"/>
      <c r="M135" s="222" t="s">
        <v>1</v>
      </c>
      <c r="N135" s="223" t="s">
        <v>43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142</v>
      </c>
      <c r="AT135" s="226" t="s">
        <v>137</v>
      </c>
      <c r="AU135" s="226" t="s">
        <v>88</v>
      </c>
      <c r="AY135" s="14" t="s">
        <v>135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86</v>
      </c>
      <c r="BK135" s="227">
        <f>ROUND(I135*H135,2)</f>
        <v>0</v>
      </c>
      <c r="BL135" s="14" t="s">
        <v>142</v>
      </c>
      <c r="BM135" s="226" t="s">
        <v>501</v>
      </c>
    </row>
    <row r="136" s="2" customFormat="1" ht="24.15" customHeight="1">
      <c r="A136" s="35"/>
      <c r="B136" s="36"/>
      <c r="C136" s="215" t="s">
        <v>359</v>
      </c>
      <c r="D136" s="215" t="s">
        <v>137</v>
      </c>
      <c r="E136" s="216" t="s">
        <v>502</v>
      </c>
      <c r="F136" s="217" t="s">
        <v>503</v>
      </c>
      <c r="G136" s="218" t="s">
        <v>172</v>
      </c>
      <c r="H136" s="219">
        <v>97.763000000000005</v>
      </c>
      <c r="I136" s="220"/>
      <c r="J136" s="221">
        <f>ROUND(I136*H136,2)</f>
        <v>0</v>
      </c>
      <c r="K136" s="217" t="s">
        <v>141</v>
      </c>
      <c r="L136" s="41"/>
      <c r="M136" s="222" t="s">
        <v>1</v>
      </c>
      <c r="N136" s="223" t="s">
        <v>43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142</v>
      </c>
      <c r="AT136" s="226" t="s">
        <v>137</v>
      </c>
      <c r="AU136" s="226" t="s">
        <v>88</v>
      </c>
      <c r="AY136" s="14" t="s">
        <v>135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86</v>
      </c>
      <c r="BK136" s="227">
        <f>ROUND(I136*H136,2)</f>
        <v>0</v>
      </c>
      <c r="BL136" s="14" t="s">
        <v>142</v>
      </c>
      <c r="BM136" s="226" t="s">
        <v>504</v>
      </c>
    </row>
    <row r="137" s="2" customFormat="1" ht="37.8" customHeight="1">
      <c r="A137" s="35"/>
      <c r="B137" s="36"/>
      <c r="C137" s="215" t="s">
        <v>435</v>
      </c>
      <c r="D137" s="215" t="s">
        <v>137</v>
      </c>
      <c r="E137" s="216" t="s">
        <v>505</v>
      </c>
      <c r="F137" s="217" t="s">
        <v>506</v>
      </c>
      <c r="G137" s="218" t="s">
        <v>172</v>
      </c>
      <c r="H137" s="219">
        <v>142</v>
      </c>
      <c r="I137" s="220"/>
      <c r="J137" s="221">
        <f>ROUND(I137*H137,2)</f>
        <v>0</v>
      </c>
      <c r="K137" s="217" t="s">
        <v>425</v>
      </c>
      <c r="L137" s="41"/>
      <c r="M137" s="222" t="s">
        <v>1</v>
      </c>
      <c r="N137" s="223" t="s">
        <v>43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142</v>
      </c>
      <c r="AT137" s="226" t="s">
        <v>137</v>
      </c>
      <c r="AU137" s="226" t="s">
        <v>88</v>
      </c>
      <c r="AY137" s="14" t="s">
        <v>135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86</v>
      </c>
      <c r="BK137" s="227">
        <f>ROUND(I137*H137,2)</f>
        <v>0</v>
      </c>
      <c r="BL137" s="14" t="s">
        <v>142</v>
      </c>
      <c r="BM137" s="226" t="s">
        <v>507</v>
      </c>
    </row>
    <row r="138" s="2" customFormat="1" ht="24.15" customHeight="1">
      <c r="A138" s="35"/>
      <c r="B138" s="36"/>
      <c r="C138" s="215" t="s">
        <v>439</v>
      </c>
      <c r="D138" s="215" t="s">
        <v>137</v>
      </c>
      <c r="E138" s="216" t="s">
        <v>508</v>
      </c>
      <c r="F138" s="217" t="s">
        <v>509</v>
      </c>
      <c r="G138" s="218" t="s">
        <v>172</v>
      </c>
      <c r="H138" s="219">
        <v>142</v>
      </c>
      <c r="I138" s="220"/>
      <c r="J138" s="221">
        <f>ROUND(I138*H138,2)</f>
        <v>0</v>
      </c>
      <c r="K138" s="217" t="s">
        <v>425</v>
      </c>
      <c r="L138" s="41"/>
      <c r="M138" s="222" t="s">
        <v>1</v>
      </c>
      <c r="N138" s="223" t="s">
        <v>43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142</v>
      </c>
      <c r="AT138" s="226" t="s">
        <v>137</v>
      </c>
      <c r="AU138" s="226" t="s">
        <v>88</v>
      </c>
      <c r="AY138" s="14" t="s">
        <v>135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86</v>
      </c>
      <c r="BK138" s="227">
        <f>ROUND(I138*H138,2)</f>
        <v>0</v>
      </c>
      <c r="BL138" s="14" t="s">
        <v>142</v>
      </c>
      <c r="BM138" s="226" t="s">
        <v>510</v>
      </c>
    </row>
    <row r="139" s="2" customFormat="1" ht="24.15" customHeight="1">
      <c r="A139" s="35"/>
      <c r="B139" s="36"/>
      <c r="C139" s="215" t="s">
        <v>8</v>
      </c>
      <c r="D139" s="215" t="s">
        <v>137</v>
      </c>
      <c r="E139" s="216" t="s">
        <v>511</v>
      </c>
      <c r="F139" s="217" t="s">
        <v>512</v>
      </c>
      <c r="G139" s="218" t="s">
        <v>172</v>
      </c>
      <c r="H139" s="219">
        <v>331.46600000000001</v>
      </c>
      <c r="I139" s="220"/>
      <c r="J139" s="221">
        <f>ROUND(I139*H139,2)</f>
        <v>0</v>
      </c>
      <c r="K139" s="217" t="s">
        <v>141</v>
      </c>
      <c r="L139" s="41"/>
      <c r="M139" s="222" t="s">
        <v>1</v>
      </c>
      <c r="N139" s="223" t="s">
        <v>43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137</v>
      </c>
      <c r="AU139" s="226" t="s">
        <v>88</v>
      </c>
      <c r="AY139" s="14" t="s">
        <v>135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86</v>
      </c>
      <c r="BK139" s="227">
        <f>ROUND(I139*H139,2)</f>
        <v>0</v>
      </c>
      <c r="BL139" s="14" t="s">
        <v>142</v>
      </c>
      <c r="BM139" s="226" t="s">
        <v>513</v>
      </c>
    </row>
    <row r="140" s="2" customFormat="1" ht="16.5" customHeight="1">
      <c r="A140" s="35"/>
      <c r="B140" s="36"/>
      <c r="C140" s="228" t="s">
        <v>431</v>
      </c>
      <c r="D140" s="228" t="s">
        <v>175</v>
      </c>
      <c r="E140" s="229" t="s">
        <v>205</v>
      </c>
      <c r="F140" s="230" t="s">
        <v>206</v>
      </c>
      <c r="G140" s="231" t="s">
        <v>178</v>
      </c>
      <c r="H140" s="232">
        <v>210.453</v>
      </c>
      <c r="I140" s="233"/>
      <c r="J140" s="234">
        <f>ROUND(I140*H140,2)</f>
        <v>0</v>
      </c>
      <c r="K140" s="230" t="s">
        <v>141</v>
      </c>
      <c r="L140" s="235"/>
      <c r="M140" s="236" t="s">
        <v>1</v>
      </c>
      <c r="N140" s="237" t="s">
        <v>43</v>
      </c>
      <c r="O140" s="88"/>
      <c r="P140" s="224">
        <f>O140*H140</f>
        <v>0</v>
      </c>
      <c r="Q140" s="224">
        <v>1</v>
      </c>
      <c r="R140" s="224">
        <f>Q140*H140</f>
        <v>210.453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179</v>
      </c>
      <c r="AT140" s="226" t="s">
        <v>175</v>
      </c>
      <c r="AU140" s="226" t="s">
        <v>88</v>
      </c>
      <c r="AY140" s="14" t="s">
        <v>135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86</v>
      </c>
      <c r="BK140" s="227">
        <f>ROUND(I140*H140,2)</f>
        <v>0</v>
      </c>
      <c r="BL140" s="14" t="s">
        <v>142</v>
      </c>
      <c r="BM140" s="226" t="s">
        <v>514</v>
      </c>
    </row>
    <row r="141" s="2" customFormat="1" ht="24.15" customHeight="1">
      <c r="A141" s="35"/>
      <c r="B141" s="36"/>
      <c r="C141" s="215" t="s">
        <v>179</v>
      </c>
      <c r="D141" s="215" t="s">
        <v>137</v>
      </c>
      <c r="E141" s="216" t="s">
        <v>515</v>
      </c>
      <c r="F141" s="217" t="s">
        <v>516</v>
      </c>
      <c r="G141" s="218" t="s">
        <v>140</v>
      </c>
      <c r="H141" s="219">
        <v>785.65599999999995</v>
      </c>
      <c r="I141" s="220"/>
      <c r="J141" s="221">
        <f>ROUND(I141*H141,2)</f>
        <v>0</v>
      </c>
      <c r="K141" s="217" t="s">
        <v>141</v>
      </c>
      <c r="L141" s="41"/>
      <c r="M141" s="222" t="s">
        <v>1</v>
      </c>
      <c r="N141" s="223" t="s">
        <v>43</v>
      </c>
      <c r="O141" s="88"/>
      <c r="P141" s="224">
        <f>O141*H141</f>
        <v>0</v>
      </c>
      <c r="Q141" s="224">
        <v>0.00059000000000000003</v>
      </c>
      <c r="R141" s="224">
        <f>Q141*H141</f>
        <v>0.46353704000000001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137</v>
      </c>
      <c r="AU141" s="226" t="s">
        <v>88</v>
      </c>
      <c r="AY141" s="14" t="s">
        <v>135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86</v>
      </c>
      <c r="BK141" s="227">
        <f>ROUND(I141*H141,2)</f>
        <v>0</v>
      </c>
      <c r="BL141" s="14" t="s">
        <v>142</v>
      </c>
      <c r="BM141" s="226" t="s">
        <v>517</v>
      </c>
    </row>
    <row r="142" s="2" customFormat="1" ht="24.15" customHeight="1">
      <c r="A142" s="35"/>
      <c r="B142" s="36"/>
      <c r="C142" s="215" t="s">
        <v>223</v>
      </c>
      <c r="D142" s="215" t="s">
        <v>137</v>
      </c>
      <c r="E142" s="216" t="s">
        <v>518</v>
      </c>
      <c r="F142" s="217" t="s">
        <v>519</v>
      </c>
      <c r="G142" s="218" t="s">
        <v>140</v>
      </c>
      <c r="H142" s="219">
        <v>785.65599999999995</v>
      </c>
      <c r="I142" s="220"/>
      <c r="J142" s="221">
        <f>ROUND(I142*H142,2)</f>
        <v>0</v>
      </c>
      <c r="K142" s="217" t="s">
        <v>141</v>
      </c>
      <c r="L142" s="41"/>
      <c r="M142" s="222" t="s">
        <v>1</v>
      </c>
      <c r="N142" s="223" t="s">
        <v>43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142</v>
      </c>
      <c r="AT142" s="226" t="s">
        <v>137</v>
      </c>
      <c r="AU142" s="226" t="s">
        <v>88</v>
      </c>
      <c r="AY142" s="14" t="s">
        <v>135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86</v>
      </c>
      <c r="BK142" s="227">
        <f>ROUND(I142*H142,2)</f>
        <v>0</v>
      </c>
      <c r="BL142" s="14" t="s">
        <v>142</v>
      </c>
      <c r="BM142" s="226" t="s">
        <v>520</v>
      </c>
    </row>
    <row r="143" s="2" customFormat="1" ht="24.15" customHeight="1">
      <c r="A143" s="35"/>
      <c r="B143" s="36"/>
      <c r="C143" s="215" t="s">
        <v>451</v>
      </c>
      <c r="D143" s="215" t="s">
        <v>137</v>
      </c>
      <c r="E143" s="216" t="s">
        <v>521</v>
      </c>
      <c r="F143" s="217" t="s">
        <v>522</v>
      </c>
      <c r="G143" s="218" t="s">
        <v>140</v>
      </c>
      <c r="H143" s="219">
        <v>7.5</v>
      </c>
      <c r="I143" s="220"/>
      <c r="J143" s="221">
        <f>ROUND(I143*H143,2)</f>
        <v>0</v>
      </c>
      <c r="K143" s="217" t="s">
        <v>425</v>
      </c>
      <c r="L143" s="41"/>
      <c r="M143" s="222" t="s">
        <v>1</v>
      </c>
      <c r="N143" s="223" t="s">
        <v>43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0.22</v>
      </c>
      <c r="T143" s="225">
        <f>S143*H143</f>
        <v>1.6499999999999999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142</v>
      </c>
      <c r="AT143" s="226" t="s">
        <v>137</v>
      </c>
      <c r="AU143" s="226" t="s">
        <v>88</v>
      </c>
      <c r="AY143" s="14" t="s">
        <v>135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86</v>
      </c>
      <c r="BK143" s="227">
        <f>ROUND(I143*H143,2)</f>
        <v>0</v>
      </c>
      <c r="BL143" s="14" t="s">
        <v>142</v>
      </c>
      <c r="BM143" s="226" t="s">
        <v>523</v>
      </c>
    </row>
    <row r="144" s="12" customFormat="1" ht="22.8" customHeight="1">
      <c r="A144" s="12"/>
      <c r="B144" s="199"/>
      <c r="C144" s="200"/>
      <c r="D144" s="201" t="s">
        <v>77</v>
      </c>
      <c r="E144" s="213" t="s">
        <v>142</v>
      </c>
      <c r="F144" s="213" t="s">
        <v>524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SUM(P145:P150)</f>
        <v>0</v>
      </c>
      <c r="Q144" s="207"/>
      <c r="R144" s="208">
        <f>SUM(R145:R150)</f>
        <v>326.57364000000001</v>
      </c>
      <c r="S144" s="207"/>
      <c r="T144" s="209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86</v>
      </c>
      <c r="AT144" s="211" t="s">
        <v>77</v>
      </c>
      <c r="AU144" s="211" t="s">
        <v>86</v>
      </c>
      <c r="AY144" s="210" t="s">
        <v>135</v>
      </c>
      <c r="BK144" s="212">
        <f>SUM(BK145:BK150)</f>
        <v>0</v>
      </c>
    </row>
    <row r="145" s="2" customFormat="1" ht="16.5" customHeight="1">
      <c r="A145" s="35"/>
      <c r="B145" s="36"/>
      <c r="C145" s="215" t="s">
        <v>525</v>
      </c>
      <c r="D145" s="215" t="s">
        <v>137</v>
      </c>
      <c r="E145" s="216" t="s">
        <v>526</v>
      </c>
      <c r="F145" s="217" t="s">
        <v>527</v>
      </c>
      <c r="G145" s="218" t="s">
        <v>172</v>
      </c>
      <c r="H145" s="219">
        <v>39.534999999999997</v>
      </c>
      <c r="I145" s="220"/>
      <c r="J145" s="221">
        <f>ROUND(I145*H145,2)</f>
        <v>0</v>
      </c>
      <c r="K145" s="217" t="s">
        <v>141</v>
      </c>
      <c r="L145" s="41"/>
      <c r="M145" s="222" t="s">
        <v>1</v>
      </c>
      <c r="N145" s="223" t="s">
        <v>43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142</v>
      </c>
      <c r="AT145" s="226" t="s">
        <v>137</v>
      </c>
      <c r="AU145" s="226" t="s">
        <v>88</v>
      </c>
      <c r="AY145" s="14" t="s">
        <v>135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86</v>
      </c>
      <c r="BK145" s="227">
        <f>ROUND(I145*H145,2)</f>
        <v>0</v>
      </c>
      <c r="BL145" s="14" t="s">
        <v>142</v>
      </c>
      <c r="BM145" s="226" t="s">
        <v>528</v>
      </c>
    </row>
    <row r="146" s="2" customFormat="1" ht="24.15" customHeight="1">
      <c r="A146" s="35"/>
      <c r="B146" s="36"/>
      <c r="C146" s="215" t="s">
        <v>336</v>
      </c>
      <c r="D146" s="215" t="s">
        <v>137</v>
      </c>
      <c r="E146" s="216" t="s">
        <v>529</v>
      </c>
      <c r="F146" s="217" t="s">
        <v>530</v>
      </c>
      <c r="G146" s="218" t="s">
        <v>172</v>
      </c>
      <c r="H146" s="219">
        <v>197.90899999999999</v>
      </c>
      <c r="I146" s="220"/>
      <c r="J146" s="221">
        <f>ROUND(I146*H146,2)</f>
        <v>0</v>
      </c>
      <c r="K146" s="217" t="s">
        <v>141</v>
      </c>
      <c r="L146" s="41"/>
      <c r="M146" s="222" t="s">
        <v>1</v>
      </c>
      <c r="N146" s="223" t="s">
        <v>43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137</v>
      </c>
      <c r="AU146" s="226" t="s">
        <v>88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86</v>
      </c>
      <c r="BK146" s="227">
        <f>ROUND(I146*H146,2)</f>
        <v>0</v>
      </c>
      <c r="BL146" s="14" t="s">
        <v>142</v>
      </c>
      <c r="BM146" s="226" t="s">
        <v>531</v>
      </c>
    </row>
    <row r="147" s="2" customFormat="1" ht="16.5" customHeight="1">
      <c r="A147" s="35"/>
      <c r="B147" s="36"/>
      <c r="C147" s="228" t="s">
        <v>469</v>
      </c>
      <c r="D147" s="228" t="s">
        <v>175</v>
      </c>
      <c r="E147" s="229" t="s">
        <v>532</v>
      </c>
      <c r="F147" s="230" t="s">
        <v>533</v>
      </c>
      <c r="G147" s="231" t="s">
        <v>178</v>
      </c>
      <c r="H147" s="232">
        <v>326.55000000000001</v>
      </c>
      <c r="I147" s="233"/>
      <c r="J147" s="234">
        <f>ROUND(I147*H147,2)</f>
        <v>0</v>
      </c>
      <c r="K147" s="230" t="s">
        <v>141</v>
      </c>
      <c r="L147" s="235"/>
      <c r="M147" s="236" t="s">
        <v>1</v>
      </c>
      <c r="N147" s="237" t="s">
        <v>43</v>
      </c>
      <c r="O147" s="88"/>
      <c r="P147" s="224">
        <f>O147*H147</f>
        <v>0</v>
      </c>
      <c r="Q147" s="224">
        <v>1</v>
      </c>
      <c r="R147" s="224">
        <f>Q147*H147</f>
        <v>326.55000000000001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179</v>
      </c>
      <c r="AT147" s="226" t="s">
        <v>175</v>
      </c>
      <c r="AU147" s="226" t="s">
        <v>88</v>
      </c>
      <c r="AY147" s="14" t="s">
        <v>135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86</v>
      </c>
      <c r="BK147" s="227">
        <f>ROUND(I147*H147,2)</f>
        <v>0</v>
      </c>
      <c r="BL147" s="14" t="s">
        <v>142</v>
      </c>
      <c r="BM147" s="226" t="s">
        <v>534</v>
      </c>
    </row>
    <row r="148" s="2" customFormat="1" ht="33" customHeight="1">
      <c r="A148" s="35"/>
      <c r="B148" s="36"/>
      <c r="C148" s="215" t="s">
        <v>169</v>
      </c>
      <c r="D148" s="215" t="s">
        <v>137</v>
      </c>
      <c r="E148" s="216" t="s">
        <v>535</v>
      </c>
      <c r="F148" s="217" t="s">
        <v>536</v>
      </c>
      <c r="G148" s="218" t="s">
        <v>140</v>
      </c>
      <c r="H148" s="219">
        <v>3</v>
      </c>
      <c r="I148" s="220"/>
      <c r="J148" s="221">
        <f>ROUND(I148*H148,2)</f>
        <v>0</v>
      </c>
      <c r="K148" s="217" t="s">
        <v>141</v>
      </c>
      <c r="L148" s="41"/>
      <c r="M148" s="222" t="s">
        <v>1</v>
      </c>
      <c r="N148" s="223" t="s">
        <v>43</v>
      </c>
      <c r="O148" s="88"/>
      <c r="P148" s="224">
        <f>O148*H148</f>
        <v>0</v>
      </c>
      <c r="Q148" s="224">
        <v>0.0078799999999999999</v>
      </c>
      <c r="R148" s="224">
        <f>Q148*H148</f>
        <v>0.023640000000000001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137</v>
      </c>
      <c r="AU148" s="226" t="s">
        <v>88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86</v>
      </c>
      <c r="BK148" s="227">
        <f>ROUND(I148*H148,2)</f>
        <v>0</v>
      </c>
      <c r="BL148" s="14" t="s">
        <v>142</v>
      </c>
      <c r="BM148" s="226" t="s">
        <v>537</v>
      </c>
    </row>
    <row r="149" s="2" customFormat="1" ht="33" customHeight="1">
      <c r="A149" s="35"/>
      <c r="B149" s="36"/>
      <c r="C149" s="215" t="s">
        <v>411</v>
      </c>
      <c r="D149" s="215" t="s">
        <v>137</v>
      </c>
      <c r="E149" s="216" t="s">
        <v>538</v>
      </c>
      <c r="F149" s="217" t="s">
        <v>539</v>
      </c>
      <c r="G149" s="218" t="s">
        <v>172</v>
      </c>
      <c r="H149" s="219">
        <v>1.125</v>
      </c>
      <c r="I149" s="220"/>
      <c r="J149" s="221">
        <f>ROUND(I149*H149,2)</f>
        <v>0</v>
      </c>
      <c r="K149" s="217" t="s">
        <v>141</v>
      </c>
      <c r="L149" s="41"/>
      <c r="M149" s="222" t="s">
        <v>1</v>
      </c>
      <c r="N149" s="223" t="s">
        <v>43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142</v>
      </c>
      <c r="AT149" s="226" t="s">
        <v>137</v>
      </c>
      <c r="AU149" s="226" t="s">
        <v>88</v>
      </c>
      <c r="AY149" s="14" t="s">
        <v>135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86</v>
      </c>
      <c r="BK149" s="227">
        <f>ROUND(I149*H149,2)</f>
        <v>0</v>
      </c>
      <c r="BL149" s="14" t="s">
        <v>142</v>
      </c>
      <c r="BM149" s="226" t="s">
        <v>540</v>
      </c>
    </row>
    <row r="150" s="2" customFormat="1" ht="37.8" customHeight="1">
      <c r="A150" s="35"/>
      <c r="B150" s="36"/>
      <c r="C150" s="215" t="s">
        <v>174</v>
      </c>
      <c r="D150" s="215" t="s">
        <v>137</v>
      </c>
      <c r="E150" s="216" t="s">
        <v>541</v>
      </c>
      <c r="F150" s="217" t="s">
        <v>542</v>
      </c>
      <c r="G150" s="218" t="s">
        <v>140</v>
      </c>
      <c r="H150" s="219">
        <v>3</v>
      </c>
      <c r="I150" s="220"/>
      <c r="J150" s="221">
        <f>ROUND(I150*H150,2)</f>
        <v>0</v>
      </c>
      <c r="K150" s="217" t="s">
        <v>141</v>
      </c>
      <c r="L150" s="41"/>
      <c r="M150" s="222" t="s">
        <v>1</v>
      </c>
      <c r="N150" s="223" t="s">
        <v>43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142</v>
      </c>
      <c r="AT150" s="226" t="s">
        <v>137</v>
      </c>
      <c r="AU150" s="226" t="s">
        <v>88</v>
      </c>
      <c r="AY150" s="14" t="s">
        <v>135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86</v>
      </c>
      <c r="BK150" s="227">
        <f>ROUND(I150*H150,2)</f>
        <v>0</v>
      </c>
      <c r="BL150" s="14" t="s">
        <v>142</v>
      </c>
      <c r="BM150" s="226" t="s">
        <v>543</v>
      </c>
    </row>
    <row r="151" s="12" customFormat="1" ht="22.8" customHeight="1">
      <c r="A151" s="12"/>
      <c r="B151" s="199"/>
      <c r="C151" s="200"/>
      <c r="D151" s="201" t="s">
        <v>77</v>
      </c>
      <c r="E151" s="213" t="s">
        <v>235</v>
      </c>
      <c r="F151" s="213" t="s">
        <v>236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SUM(P152:P157)</f>
        <v>0</v>
      </c>
      <c r="Q151" s="207"/>
      <c r="R151" s="208">
        <f>SUM(R152:R157)</f>
        <v>0</v>
      </c>
      <c r="S151" s="207"/>
      <c r="T151" s="209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86</v>
      </c>
      <c r="AT151" s="211" t="s">
        <v>77</v>
      </c>
      <c r="AU151" s="211" t="s">
        <v>86</v>
      </c>
      <c r="AY151" s="210" t="s">
        <v>135</v>
      </c>
      <c r="BK151" s="212">
        <f>SUM(BK152:BK157)</f>
        <v>0</v>
      </c>
    </row>
    <row r="152" s="2" customFormat="1" ht="21.75" customHeight="1">
      <c r="A152" s="35"/>
      <c r="B152" s="36"/>
      <c r="C152" s="215" t="s">
        <v>275</v>
      </c>
      <c r="D152" s="215" t="s">
        <v>137</v>
      </c>
      <c r="E152" s="216" t="s">
        <v>544</v>
      </c>
      <c r="F152" s="217" t="s">
        <v>545</v>
      </c>
      <c r="G152" s="218" t="s">
        <v>140</v>
      </c>
      <c r="H152" s="219">
        <v>7.5</v>
      </c>
      <c r="I152" s="220"/>
      <c r="J152" s="221">
        <f>ROUND(I152*H152,2)</f>
        <v>0</v>
      </c>
      <c r="K152" s="217" t="s">
        <v>141</v>
      </c>
      <c r="L152" s="41"/>
      <c r="M152" s="222" t="s">
        <v>1</v>
      </c>
      <c r="N152" s="223" t="s">
        <v>43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142</v>
      </c>
      <c r="AT152" s="226" t="s">
        <v>137</v>
      </c>
      <c r="AU152" s="226" t="s">
        <v>88</v>
      </c>
      <c r="AY152" s="14" t="s">
        <v>135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86</v>
      </c>
      <c r="BK152" s="227">
        <f>ROUND(I152*H152,2)</f>
        <v>0</v>
      </c>
      <c r="BL152" s="14" t="s">
        <v>142</v>
      </c>
      <c r="BM152" s="226" t="s">
        <v>546</v>
      </c>
    </row>
    <row r="153" s="2" customFormat="1" ht="21.75" customHeight="1">
      <c r="A153" s="35"/>
      <c r="B153" s="36"/>
      <c r="C153" s="215" t="s">
        <v>307</v>
      </c>
      <c r="D153" s="215" t="s">
        <v>137</v>
      </c>
      <c r="E153" s="216" t="s">
        <v>544</v>
      </c>
      <c r="F153" s="217" t="s">
        <v>545</v>
      </c>
      <c r="G153" s="218" t="s">
        <v>140</v>
      </c>
      <c r="H153" s="219">
        <v>7.5</v>
      </c>
      <c r="I153" s="220"/>
      <c r="J153" s="221">
        <f>ROUND(I153*H153,2)</f>
        <v>0</v>
      </c>
      <c r="K153" s="217" t="s">
        <v>141</v>
      </c>
      <c r="L153" s="41"/>
      <c r="M153" s="222" t="s">
        <v>1</v>
      </c>
      <c r="N153" s="223" t="s">
        <v>43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142</v>
      </c>
      <c r="AT153" s="226" t="s">
        <v>137</v>
      </c>
      <c r="AU153" s="226" t="s">
        <v>88</v>
      </c>
      <c r="AY153" s="14" t="s">
        <v>135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86</v>
      </c>
      <c r="BK153" s="227">
        <f>ROUND(I153*H153,2)</f>
        <v>0</v>
      </c>
      <c r="BL153" s="14" t="s">
        <v>142</v>
      </c>
      <c r="BM153" s="226" t="s">
        <v>547</v>
      </c>
    </row>
    <row r="154" s="2" customFormat="1" ht="33" customHeight="1">
      <c r="A154" s="35"/>
      <c r="B154" s="36"/>
      <c r="C154" s="215" t="s">
        <v>309</v>
      </c>
      <c r="D154" s="215" t="s">
        <v>137</v>
      </c>
      <c r="E154" s="216" t="s">
        <v>256</v>
      </c>
      <c r="F154" s="217" t="s">
        <v>257</v>
      </c>
      <c r="G154" s="218" t="s">
        <v>140</v>
      </c>
      <c r="H154" s="219">
        <v>7.5</v>
      </c>
      <c r="I154" s="220"/>
      <c r="J154" s="221">
        <f>ROUND(I154*H154,2)</f>
        <v>0</v>
      </c>
      <c r="K154" s="217" t="s">
        <v>141</v>
      </c>
      <c r="L154" s="41"/>
      <c r="M154" s="222" t="s">
        <v>1</v>
      </c>
      <c r="N154" s="223" t="s">
        <v>43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142</v>
      </c>
      <c r="AT154" s="226" t="s">
        <v>137</v>
      </c>
      <c r="AU154" s="226" t="s">
        <v>88</v>
      </c>
      <c r="AY154" s="14" t="s">
        <v>135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86</v>
      </c>
      <c r="BK154" s="227">
        <f>ROUND(I154*H154,2)</f>
        <v>0</v>
      </c>
      <c r="BL154" s="14" t="s">
        <v>142</v>
      </c>
      <c r="BM154" s="226" t="s">
        <v>548</v>
      </c>
    </row>
    <row r="155" s="2" customFormat="1" ht="24.15" customHeight="1">
      <c r="A155" s="35"/>
      <c r="B155" s="36"/>
      <c r="C155" s="215" t="s">
        <v>237</v>
      </c>
      <c r="D155" s="215" t="s">
        <v>137</v>
      </c>
      <c r="E155" s="216" t="s">
        <v>260</v>
      </c>
      <c r="F155" s="217" t="s">
        <v>261</v>
      </c>
      <c r="G155" s="218" t="s">
        <v>140</v>
      </c>
      <c r="H155" s="219">
        <v>7.5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43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142</v>
      </c>
      <c r="AT155" s="226" t="s">
        <v>137</v>
      </c>
      <c r="AU155" s="226" t="s">
        <v>88</v>
      </c>
      <c r="AY155" s="14" t="s">
        <v>135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86</v>
      </c>
      <c r="BK155" s="227">
        <f>ROUND(I155*H155,2)</f>
        <v>0</v>
      </c>
      <c r="BL155" s="14" t="s">
        <v>142</v>
      </c>
      <c r="BM155" s="226" t="s">
        <v>549</v>
      </c>
    </row>
    <row r="156" s="2" customFormat="1" ht="21.75" customHeight="1">
      <c r="A156" s="35"/>
      <c r="B156" s="36"/>
      <c r="C156" s="215" t="s">
        <v>313</v>
      </c>
      <c r="D156" s="215" t="s">
        <v>137</v>
      </c>
      <c r="E156" s="216" t="s">
        <v>264</v>
      </c>
      <c r="F156" s="217" t="s">
        <v>265</v>
      </c>
      <c r="G156" s="218" t="s">
        <v>140</v>
      </c>
      <c r="H156" s="219">
        <v>7.5</v>
      </c>
      <c r="I156" s="220"/>
      <c r="J156" s="221">
        <f>ROUND(I156*H156,2)</f>
        <v>0</v>
      </c>
      <c r="K156" s="217" t="s">
        <v>141</v>
      </c>
      <c r="L156" s="41"/>
      <c r="M156" s="222" t="s">
        <v>1</v>
      </c>
      <c r="N156" s="223" t="s">
        <v>43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142</v>
      </c>
      <c r="AT156" s="226" t="s">
        <v>137</v>
      </c>
      <c r="AU156" s="226" t="s">
        <v>88</v>
      </c>
      <c r="AY156" s="14" t="s">
        <v>135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86</v>
      </c>
      <c r="BK156" s="227">
        <f>ROUND(I156*H156,2)</f>
        <v>0</v>
      </c>
      <c r="BL156" s="14" t="s">
        <v>142</v>
      </c>
      <c r="BM156" s="226" t="s">
        <v>550</v>
      </c>
    </row>
    <row r="157" s="2" customFormat="1" ht="33" customHeight="1">
      <c r="A157" s="35"/>
      <c r="B157" s="36"/>
      <c r="C157" s="215" t="s">
        <v>346</v>
      </c>
      <c r="D157" s="215" t="s">
        <v>137</v>
      </c>
      <c r="E157" s="216" t="s">
        <v>268</v>
      </c>
      <c r="F157" s="217" t="s">
        <v>269</v>
      </c>
      <c r="G157" s="218" t="s">
        <v>140</v>
      </c>
      <c r="H157" s="219">
        <v>7.5</v>
      </c>
      <c r="I157" s="220"/>
      <c r="J157" s="221">
        <f>ROUND(I157*H157,2)</f>
        <v>0</v>
      </c>
      <c r="K157" s="217" t="s">
        <v>141</v>
      </c>
      <c r="L157" s="41"/>
      <c r="M157" s="222" t="s">
        <v>1</v>
      </c>
      <c r="N157" s="223" t="s">
        <v>43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142</v>
      </c>
      <c r="AT157" s="226" t="s">
        <v>137</v>
      </c>
      <c r="AU157" s="226" t="s">
        <v>88</v>
      </c>
      <c r="AY157" s="14" t="s">
        <v>135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86</v>
      </c>
      <c r="BK157" s="227">
        <f>ROUND(I157*H157,2)</f>
        <v>0</v>
      </c>
      <c r="BL157" s="14" t="s">
        <v>142</v>
      </c>
      <c r="BM157" s="226" t="s">
        <v>551</v>
      </c>
    </row>
    <row r="158" s="12" customFormat="1" ht="22.8" customHeight="1">
      <c r="A158" s="12"/>
      <c r="B158" s="199"/>
      <c r="C158" s="200"/>
      <c r="D158" s="201" t="s">
        <v>77</v>
      </c>
      <c r="E158" s="213" t="s">
        <v>179</v>
      </c>
      <c r="F158" s="213" t="s">
        <v>325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SUM(P159:P183)</f>
        <v>0</v>
      </c>
      <c r="Q158" s="207"/>
      <c r="R158" s="208">
        <f>SUM(R159:R183)</f>
        <v>7.5592719999999991</v>
      </c>
      <c r="S158" s="207"/>
      <c r="T158" s="209">
        <f>SUM(T159:T183)</f>
        <v>44.01100000000001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86</v>
      </c>
      <c r="AT158" s="211" t="s">
        <v>77</v>
      </c>
      <c r="AU158" s="211" t="s">
        <v>86</v>
      </c>
      <c r="AY158" s="210" t="s">
        <v>135</v>
      </c>
      <c r="BK158" s="212">
        <f>SUM(BK159:BK183)</f>
        <v>0</v>
      </c>
    </row>
    <row r="159" s="2" customFormat="1" ht="24.15" customHeight="1">
      <c r="A159" s="35"/>
      <c r="B159" s="36"/>
      <c r="C159" s="215" t="s">
        <v>259</v>
      </c>
      <c r="D159" s="215" t="s">
        <v>137</v>
      </c>
      <c r="E159" s="216" t="s">
        <v>552</v>
      </c>
      <c r="F159" s="217" t="s">
        <v>553</v>
      </c>
      <c r="G159" s="218" t="s">
        <v>167</v>
      </c>
      <c r="H159" s="219">
        <v>78.799999999999997</v>
      </c>
      <c r="I159" s="220"/>
      <c r="J159" s="221">
        <f>ROUND(I159*H159,2)</f>
        <v>0</v>
      </c>
      <c r="K159" s="217" t="s">
        <v>141</v>
      </c>
      <c r="L159" s="41"/>
      <c r="M159" s="222" t="s">
        <v>1</v>
      </c>
      <c r="N159" s="223" t="s">
        <v>43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0.32000000000000001</v>
      </c>
      <c r="T159" s="225">
        <f>S159*H159</f>
        <v>25.216000000000001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142</v>
      </c>
      <c r="AT159" s="226" t="s">
        <v>137</v>
      </c>
      <c r="AU159" s="226" t="s">
        <v>88</v>
      </c>
      <c r="AY159" s="14" t="s">
        <v>135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86</v>
      </c>
      <c r="BK159" s="227">
        <f>ROUND(I159*H159,2)</f>
        <v>0</v>
      </c>
      <c r="BL159" s="14" t="s">
        <v>142</v>
      </c>
      <c r="BM159" s="226" t="s">
        <v>554</v>
      </c>
    </row>
    <row r="160" s="2" customFormat="1" ht="24.15" customHeight="1">
      <c r="A160" s="35"/>
      <c r="B160" s="36"/>
      <c r="C160" s="215" t="s">
        <v>263</v>
      </c>
      <c r="D160" s="215" t="s">
        <v>137</v>
      </c>
      <c r="E160" s="216" t="s">
        <v>555</v>
      </c>
      <c r="F160" s="217" t="s">
        <v>556</v>
      </c>
      <c r="G160" s="218" t="s">
        <v>167</v>
      </c>
      <c r="H160" s="219">
        <v>97.400000000000006</v>
      </c>
      <c r="I160" s="220"/>
      <c r="J160" s="221">
        <f>ROUND(I160*H160,2)</f>
        <v>0</v>
      </c>
      <c r="K160" s="217" t="s">
        <v>141</v>
      </c>
      <c r="L160" s="41"/>
      <c r="M160" s="222" t="s">
        <v>1</v>
      </c>
      <c r="N160" s="223" t="s">
        <v>43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0.155</v>
      </c>
      <c r="T160" s="225">
        <f>S160*H160</f>
        <v>15.097000000000001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142</v>
      </c>
      <c r="AT160" s="226" t="s">
        <v>137</v>
      </c>
      <c r="AU160" s="226" t="s">
        <v>88</v>
      </c>
      <c r="AY160" s="14" t="s">
        <v>135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86</v>
      </c>
      <c r="BK160" s="227">
        <f>ROUND(I160*H160,2)</f>
        <v>0</v>
      </c>
      <c r="BL160" s="14" t="s">
        <v>142</v>
      </c>
      <c r="BM160" s="226" t="s">
        <v>557</v>
      </c>
    </row>
    <row r="161" s="2" customFormat="1" ht="24.15" customHeight="1">
      <c r="A161" s="35"/>
      <c r="B161" s="36"/>
      <c r="C161" s="215" t="s">
        <v>350</v>
      </c>
      <c r="D161" s="215" t="s">
        <v>137</v>
      </c>
      <c r="E161" s="216" t="s">
        <v>558</v>
      </c>
      <c r="F161" s="217" t="s">
        <v>559</v>
      </c>
      <c r="G161" s="218" t="s">
        <v>167</v>
      </c>
      <c r="H161" s="219">
        <v>77.599999999999994</v>
      </c>
      <c r="I161" s="220"/>
      <c r="J161" s="221">
        <f>ROUND(I161*H161,2)</f>
        <v>0</v>
      </c>
      <c r="K161" s="217" t="s">
        <v>141</v>
      </c>
      <c r="L161" s="41"/>
      <c r="M161" s="222" t="s">
        <v>1</v>
      </c>
      <c r="N161" s="223" t="s">
        <v>43</v>
      </c>
      <c r="O161" s="88"/>
      <c r="P161" s="224">
        <f>O161*H161</f>
        <v>0</v>
      </c>
      <c r="Q161" s="224">
        <v>1.0000000000000001E-05</v>
      </c>
      <c r="R161" s="224">
        <f>Q161*H161</f>
        <v>0.000776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142</v>
      </c>
      <c r="AT161" s="226" t="s">
        <v>137</v>
      </c>
      <c r="AU161" s="226" t="s">
        <v>88</v>
      </c>
      <c r="AY161" s="14" t="s">
        <v>135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86</v>
      </c>
      <c r="BK161" s="227">
        <f>ROUND(I161*H161,2)</f>
        <v>0</v>
      </c>
      <c r="BL161" s="14" t="s">
        <v>142</v>
      </c>
      <c r="BM161" s="226" t="s">
        <v>560</v>
      </c>
    </row>
    <row r="162" s="2" customFormat="1" ht="24.15" customHeight="1">
      <c r="A162" s="35"/>
      <c r="B162" s="36"/>
      <c r="C162" s="228" t="s">
        <v>338</v>
      </c>
      <c r="D162" s="228" t="s">
        <v>175</v>
      </c>
      <c r="E162" s="229" t="s">
        <v>561</v>
      </c>
      <c r="F162" s="230" t="s">
        <v>562</v>
      </c>
      <c r="G162" s="231" t="s">
        <v>167</v>
      </c>
      <c r="H162" s="232">
        <v>81.480000000000004</v>
      </c>
      <c r="I162" s="233"/>
      <c r="J162" s="234">
        <f>ROUND(I162*H162,2)</f>
        <v>0</v>
      </c>
      <c r="K162" s="230" t="s">
        <v>141</v>
      </c>
      <c r="L162" s="235"/>
      <c r="M162" s="236" t="s">
        <v>1</v>
      </c>
      <c r="N162" s="237" t="s">
        <v>43</v>
      </c>
      <c r="O162" s="88"/>
      <c r="P162" s="224">
        <f>O162*H162</f>
        <v>0</v>
      </c>
      <c r="Q162" s="224">
        <v>0.0035999999999999999</v>
      </c>
      <c r="R162" s="224">
        <f>Q162*H162</f>
        <v>0.29332800000000003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179</v>
      </c>
      <c r="AT162" s="226" t="s">
        <v>175</v>
      </c>
      <c r="AU162" s="226" t="s">
        <v>88</v>
      </c>
      <c r="AY162" s="14" t="s">
        <v>135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86</v>
      </c>
      <c r="BK162" s="227">
        <f>ROUND(I162*H162,2)</f>
        <v>0</v>
      </c>
      <c r="BL162" s="14" t="s">
        <v>142</v>
      </c>
      <c r="BM162" s="226" t="s">
        <v>563</v>
      </c>
    </row>
    <row r="163" s="2" customFormat="1" ht="24.15" customHeight="1">
      <c r="A163" s="35"/>
      <c r="B163" s="36"/>
      <c r="C163" s="215" t="s">
        <v>317</v>
      </c>
      <c r="D163" s="215" t="s">
        <v>137</v>
      </c>
      <c r="E163" s="216" t="s">
        <v>564</v>
      </c>
      <c r="F163" s="217" t="s">
        <v>565</v>
      </c>
      <c r="G163" s="218" t="s">
        <v>167</v>
      </c>
      <c r="H163" s="219">
        <v>189.80000000000001</v>
      </c>
      <c r="I163" s="220"/>
      <c r="J163" s="221">
        <f>ROUND(I163*H163,2)</f>
        <v>0</v>
      </c>
      <c r="K163" s="217" t="s">
        <v>141</v>
      </c>
      <c r="L163" s="41"/>
      <c r="M163" s="222" t="s">
        <v>1</v>
      </c>
      <c r="N163" s="223" t="s">
        <v>43</v>
      </c>
      <c r="O163" s="88"/>
      <c r="P163" s="224">
        <f>O163*H163</f>
        <v>0</v>
      </c>
      <c r="Q163" s="224">
        <v>1.0000000000000001E-05</v>
      </c>
      <c r="R163" s="224">
        <f>Q163*H163</f>
        <v>0.0018980000000000002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137</v>
      </c>
      <c r="AU163" s="226" t="s">
        <v>88</v>
      </c>
      <c r="AY163" s="14" t="s">
        <v>135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86</v>
      </c>
      <c r="BK163" s="227">
        <f>ROUND(I163*H163,2)</f>
        <v>0</v>
      </c>
      <c r="BL163" s="14" t="s">
        <v>142</v>
      </c>
      <c r="BM163" s="226" t="s">
        <v>566</v>
      </c>
    </row>
    <row r="164" s="2" customFormat="1" ht="49.05" customHeight="1">
      <c r="A164" s="35"/>
      <c r="B164" s="36"/>
      <c r="C164" s="228" t="s">
        <v>303</v>
      </c>
      <c r="D164" s="228" t="s">
        <v>175</v>
      </c>
      <c r="E164" s="229" t="s">
        <v>567</v>
      </c>
      <c r="F164" s="230" t="s">
        <v>568</v>
      </c>
      <c r="G164" s="231" t="s">
        <v>167</v>
      </c>
      <c r="H164" s="232">
        <v>199.28999999999999</v>
      </c>
      <c r="I164" s="233"/>
      <c r="J164" s="234">
        <f>ROUND(I164*H164,2)</f>
        <v>0</v>
      </c>
      <c r="K164" s="230" t="s">
        <v>1</v>
      </c>
      <c r="L164" s="235"/>
      <c r="M164" s="236" t="s">
        <v>1</v>
      </c>
      <c r="N164" s="237" t="s">
        <v>43</v>
      </c>
      <c r="O164" s="88"/>
      <c r="P164" s="224">
        <f>O164*H164</f>
        <v>0</v>
      </c>
      <c r="Q164" s="224">
        <v>0.0029499999999999999</v>
      </c>
      <c r="R164" s="224">
        <f>Q164*H164</f>
        <v>0.58790549999999997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179</v>
      </c>
      <c r="AT164" s="226" t="s">
        <v>175</v>
      </c>
      <c r="AU164" s="226" t="s">
        <v>88</v>
      </c>
      <c r="AY164" s="14" t="s">
        <v>135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86</v>
      </c>
      <c r="BK164" s="227">
        <f>ROUND(I164*H164,2)</f>
        <v>0</v>
      </c>
      <c r="BL164" s="14" t="s">
        <v>142</v>
      </c>
      <c r="BM164" s="226" t="s">
        <v>569</v>
      </c>
    </row>
    <row r="165" s="2" customFormat="1" ht="24.15" customHeight="1">
      <c r="A165" s="35"/>
      <c r="B165" s="36"/>
      <c r="C165" s="215" t="s">
        <v>342</v>
      </c>
      <c r="D165" s="215" t="s">
        <v>137</v>
      </c>
      <c r="E165" s="216" t="s">
        <v>570</v>
      </c>
      <c r="F165" s="217" t="s">
        <v>571</v>
      </c>
      <c r="G165" s="218" t="s">
        <v>167</v>
      </c>
      <c r="H165" s="219">
        <v>110.5</v>
      </c>
      <c r="I165" s="220"/>
      <c r="J165" s="221">
        <f>ROUND(I165*H165,2)</f>
        <v>0</v>
      </c>
      <c r="K165" s="217" t="s">
        <v>141</v>
      </c>
      <c r="L165" s="41"/>
      <c r="M165" s="222" t="s">
        <v>1</v>
      </c>
      <c r="N165" s="223" t="s">
        <v>43</v>
      </c>
      <c r="O165" s="88"/>
      <c r="P165" s="224">
        <f>O165*H165</f>
        <v>0</v>
      </c>
      <c r="Q165" s="224">
        <v>1.0000000000000001E-05</v>
      </c>
      <c r="R165" s="224">
        <f>Q165*H165</f>
        <v>0.0011050000000000001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142</v>
      </c>
      <c r="AT165" s="226" t="s">
        <v>137</v>
      </c>
      <c r="AU165" s="226" t="s">
        <v>88</v>
      </c>
      <c r="AY165" s="14" t="s">
        <v>135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86</v>
      </c>
      <c r="BK165" s="227">
        <f>ROUND(I165*H165,2)</f>
        <v>0</v>
      </c>
      <c r="BL165" s="14" t="s">
        <v>142</v>
      </c>
      <c r="BM165" s="226" t="s">
        <v>572</v>
      </c>
    </row>
    <row r="166" s="2" customFormat="1" ht="24.15" customHeight="1">
      <c r="A166" s="35"/>
      <c r="B166" s="36"/>
      <c r="C166" s="228" t="s">
        <v>422</v>
      </c>
      <c r="D166" s="228" t="s">
        <v>175</v>
      </c>
      <c r="E166" s="229" t="s">
        <v>573</v>
      </c>
      <c r="F166" s="230" t="s">
        <v>574</v>
      </c>
      <c r="G166" s="231" t="s">
        <v>167</v>
      </c>
      <c r="H166" s="232">
        <v>116.02500000000001</v>
      </c>
      <c r="I166" s="233"/>
      <c r="J166" s="234">
        <f>ROUND(I166*H166,2)</f>
        <v>0</v>
      </c>
      <c r="K166" s="230" t="s">
        <v>141</v>
      </c>
      <c r="L166" s="235"/>
      <c r="M166" s="236" t="s">
        <v>1</v>
      </c>
      <c r="N166" s="237" t="s">
        <v>43</v>
      </c>
      <c r="O166" s="88"/>
      <c r="P166" s="224">
        <f>O166*H166</f>
        <v>0</v>
      </c>
      <c r="Q166" s="224">
        <v>0.0051000000000000004</v>
      </c>
      <c r="R166" s="224">
        <f>Q166*H166</f>
        <v>0.59172750000000007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179</v>
      </c>
      <c r="AT166" s="226" t="s">
        <v>175</v>
      </c>
      <c r="AU166" s="226" t="s">
        <v>88</v>
      </c>
      <c r="AY166" s="14" t="s">
        <v>135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86</v>
      </c>
      <c r="BK166" s="227">
        <f>ROUND(I166*H166,2)</f>
        <v>0</v>
      </c>
      <c r="BL166" s="14" t="s">
        <v>142</v>
      </c>
      <c r="BM166" s="226" t="s">
        <v>575</v>
      </c>
    </row>
    <row r="167" s="2" customFormat="1" ht="24.15" customHeight="1">
      <c r="A167" s="35"/>
      <c r="B167" s="36"/>
      <c r="C167" s="215" t="s">
        <v>7</v>
      </c>
      <c r="D167" s="215" t="s">
        <v>137</v>
      </c>
      <c r="E167" s="216" t="s">
        <v>576</v>
      </c>
      <c r="F167" s="217" t="s">
        <v>577</v>
      </c>
      <c r="G167" s="218" t="s">
        <v>167</v>
      </c>
      <c r="H167" s="219">
        <v>206.40000000000001</v>
      </c>
      <c r="I167" s="220"/>
      <c r="J167" s="221">
        <f>ROUND(I167*H167,2)</f>
        <v>0</v>
      </c>
      <c r="K167" s="217" t="s">
        <v>141</v>
      </c>
      <c r="L167" s="41"/>
      <c r="M167" s="222" t="s">
        <v>1</v>
      </c>
      <c r="N167" s="223" t="s">
        <v>43</v>
      </c>
      <c r="O167" s="88"/>
      <c r="P167" s="224">
        <f>O167*H167</f>
        <v>0</v>
      </c>
      <c r="Q167" s="224">
        <v>2.0000000000000002E-05</v>
      </c>
      <c r="R167" s="224">
        <f>Q167*H167</f>
        <v>0.0041280000000000006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142</v>
      </c>
      <c r="AT167" s="226" t="s">
        <v>137</v>
      </c>
      <c r="AU167" s="226" t="s">
        <v>88</v>
      </c>
      <c r="AY167" s="14" t="s">
        <v>135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86</v>
      </c>
      <c r="BK167" s="227">
        <f>ROUND(I167*H167,2)</f>
        <v>0</v>
      </c>
      <c r="BL167" s="14" t="s">
        <v>142</v>
      </c>
      <c r="BM167" s="226" t="s">
        <v>578</v>
      </c>
    </row>
    <row r="168" s="2" customFormat="1" ht="24.15" customHeight="1">
      <c r="A168" s="35"/>
      <c r="B168" s="36"/>
      <c r="C168" s="228" t="s">
        <v>579</v>
      </c>
      <c r="D168" s="228" t="s">
        <v>175</v>
      </c>
      <c r="E168" s="229" t="s">
        <v>580</v>
      </c>
      <c r="F168" s="230" t="s">
        <v>581</v>
      </c>
      <c r="G168" s="231" t="s">
        <v>167</v>
      </c>
      <c r="H168" s="232">
        <v>216.72</v>
      </c>
      <c r="I168" s="233"/>
      <c r="J168" s="234">
        <f>ROUND(I168*H168,2)</f>
        <v>0</v>
      </c>
      <c r="K168" s="230" t="s">
        <v>141</v>
      </c>
      <c r="L168" s="235"/>
      <c r="M168" s="236" t="s">
        <v>1</v>
      </c>
      <c r="N168" s="237" t="s">
        <v>43</v>
      </c>
      <c r="O168" s="88"/>
      <c r="P168" s="224">
        <f>O168*H168</f>
        <v>0</v>
      </c>
      <c r="Q168" s="224">
        <v>0.0127</v>
      </c>
      <c r="R168" s="224">
        <f>Q168*H168</f>
        <v>2.7523439999999999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179</v>
      </c>
      <c r="AT168" s="226" t="s">
        <v>175</v>
      </c>
      <c r="AU168" s="226" t="s">
        <v>88</v>
      </c>
      <c r="AY168" s="14" t="s">
        <v>135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86</v>
      </c>
      <c r="BK168" s="227">
        <f>ROUND(I168*H168,2)</f>
        <v>0</v>
      </c>
      <c r="BL168" s="14" t="s">
        <v>142</v>
      </c>
      <c r="BM168" s="226" t="s">
        <v>582</v>
      </c>
    </row>
    <row r="169" s="2" customFormat="1" ht="33" customHeight="1">
      <c r="A169" s="35"/>
      <c r="B169" s="36"/>
      <c r="C169" s="215" t="s">
        <v>208</v>
      </c>
      <c r="D169" s="215" t="s">
        <v>137</v>
      </c>
      <c r="E169" s="216" t="s">
        <v>583</v>
      </c>
      <c r="F169" s="217" t="s">
        <v>584</v>
      </c>
      <c r="G169" s="218" t="s">
        <v>357</v>
      </c>
      <c r="H169" s="219">
        <v>14</v>
      </c>
      <c r="I169" s="220"/>
      <c r="J169" s="221">
        <f>ROUND(I169*H169,2)</f>
        <v>0</v>
      </c>
      <c r="K169" s="217" t="s">
        <v>141</v>
      </c>
      <c r="L169" s="41"/>
      <c r="M169" s="222" t="s">
        <v>1</v>
      </c>
      <c r="N169" s="223" t="s">
        <v>43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142</v>
      </c>
      <c r="AT169" s="226" t="s">
        <v>137</v>
      </c>
      <c r="AU169" s="226" t="s">
        <v>88</v>
      </c>
      <c r="AY169" s="14" t="s">
        <v>135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86</v>
      </c>
      <c r="BK169" s="227">
        <f>ROUND(I169*H169,2)</f>
        <v>0</v>
      </c>
      <c r="BL169" s="14" t="s">
        <v>142</v>
      </c>
      <c r="BM169" s="226" t="s">
        <v>585</v>
      </c>
    </row>
    <row r="170" s="2" customFormat="1" ht="21.75" customHeight="1">
      <c r="A170" s="35"/>
      <c r="B170" s="36"/>
      <c r="C170" s="228" t="s">
        <v>212</v>
      </c>
      <c r="D170" s="228" t="s">
        <v>175</v>
      </c>
      <c r="E170" s="229" t="s">
        <v>586</v>
      </c>
      <c r="F170" s="230" t="s">
        <v>587</v>
      </c>
      <c r="G170" s="231" t="s">
        <v>357</v>
      </c>
      <c r="H170" s="232">
        <v>14</v>
      </c>
      <c r="I170" s="233"/>
      <c r="J170" s="234">
        <f>ROUND(I170*H170,2)</f>
        <v>0</v>
      </c>
      <c r="K170" s="230" t="s">
        <v>141</v>
      </c>
      <c r="L170" s="235"/>
      <c r="M170" s="236" t="s">
        <v>1</v>
      </c>
      <c r="N170" s="237" t="s">
        <v>43</v>
      </c>
      <c r="O170" s="88"/>
      <c r="P170" s="224">
        <f>O170*H170</f>
        <v>0</v>
      </c>
      <c r="Q170" s="224">
        <v>0.00080000000000000004</v>
      </c>
      <c r="R170" s="224">
        <f>Q170*H170</f>
        <v>0.0112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179</v>
      </c>
      <c r="AT170" s="226" t="s">
        <v>175</v>
      </c>
      <c r="AU170" s="226" t="s">
        <v>88</v>
      </c>
      <c r="AY170" s="14" t="s">
        <v>135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86</v>
      </c>
      <c r="BK170" s="227">
        <f>ROUND(I170*H170,2)</f>
        <v>0</v>
      </c>
      <c r="BL170" s="14" t="s">
        <v>142</v>
      </c>
      <c r="BM170" s="226" t="s">
        <v>588</v>
      </c>
    </row>
    <row r="171" s="2" customFormat="1" ht="33" customHeight="1">
      <c r="A171" s="35"/>
      <c r="B171" s="36"/>
      <c r="C171" s="215" t="s">
        <v>227</v>
      </c>
      <c r="D171" s="215" t="s">
        <v>137</v>
      </c>
      <c r="E171" s="216" t="s">
        <v>589</v>
      </c>
      <c r="F171" s="217" t="s">
        <v>590</v>
      </c>
      <c r="G171" s="218" t="s">
        <v>357</v>
      </c>
      <c r="H171" s="219">
        <v>26</v>
      </c>
      <c r="I171" s="220"/>
      <c r="J171" s="221">
        <f>ROUND(I171*H171,2)</f>
        <v>0</v>
      </c>
      <c r="K171" s="217" t="s">
        <v>141</v>
      </c>
      <c r="L171" s="41"/>
      <c r="M171" s="222" t="s">
        <v>1</v>
      </c>
      <c r="N171" s="223" t="s">
        <v>43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142</v>
      </c>
      <c r="AT171" s="226" t="s">
        <v>137</v>
      </c>
      <c r="AU171" s="226" t="s">
        <v>88</v>
      </c>
      <c r="AY171" s="14" t="s">
        <v>135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86</v>
      </c>
      <c r="BK171" s="227">
        <f>ROUND(I171*H171,2)</f>
        <v>0</v>
      </c>
      <c r="BL171" s="14" t="s">
        <v>142</v>
      </c>
      <c r="BM171" s="226" t="s">
        <v>591</v>
      </c>
    </row>
    <row r="172" s="2" customFormat="1" ht="21.75" customHeight="1">
      <c r="A172" s="35"/>
      <c r="B172" s="36"/>
      <c r="C172" s="228" t="s">
        <v>231</v>
      </c>
      <c r="D172" s="228" t="s">
        <v>175</v>
      </c>
      <c r="E172" s="229" t="s">
        <v>592</v>
      </c>
      <c r="F172" s="230" t="s">
        <v>593</v>
      </c>
      <c r="G172" s="231" t="s">
        <v>357</v>
      </c>
      <c r="H172" s="232">
        <v>26</v>
      </c>
      <c r="I172" s="233"/>
      <c r="J172" s="234">
        <f>ROUND(I172*H172,2)</f>
        <v>0</v>
      </c>
      <c r="K172" s="230" t="s">
        <v>141</v>
      </c>
      <c r="L172" s="235"/>
      <c r="M172" s="236" t="s">
        <v>1</v>
      </c>
      <c r="N172" s="237" t="s">
        <v>43</v>
      </c>
      <c r="O172" s="88"/>
      <c r="P172" s="224">
        <f>O172*H172</f>
        <v>0</v>
      </c>
      <c r="Q172" s="224">
        <v>0.0011999999999999999</v>
      </c>
      <c r="R172" s="224">
        <f>Q172*H172</f>
        <v>0.031199999999999999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179</v>
      </c>
      <c r="AT172" s="226" t="s">
        <v>175</v>
      </c>
      <c r="AU172" s="226" t="s">
        <v>88</v>
      </c>
      <c r="AY172" s="14" t="s">
        <v>135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86</v>
      </c>
      <c r="BK172" s="227">
        <f>ROUND(I172*H172,2)</f>
        <v>0</v>
      </c>
      <c r="BL172" s="14" t="s">
        <v>142</v>
      </c>
      <c r="BM172" s="226" t="s">
        <v>594</v>
      </c>
    </row>
    <row r="173" s="2" customFormat="1" ht="33" customHeight="1">
      <c r="A173" s="35"/>
      <c r="B173" s="36"/>
      <c r="C173" s="215" t="s">
        <v>247</v>
      </c>
      <c r="D173" s="215" t="s">
        <v>137</v>
      </c>
      <c r="E173" s="216" t="s">
        <v>595</v>
      </c>
      <c r="F173" s="217" t="s">
        <v>596</v>
      </c>
      <c r="G173" s="218" t="s">
        <v>357</v>
      </c>
      <c r="H173" s="219">
        <v>40</v>
      </c>
      <c r="I173" s="220"/>
      <c r="J173" s="221">
        <f>ROUND(I173*H173,2)</f>
        <v>0</v>
      </c>
      <c r="K173" s="217" t="s">
        <v>141</v>
      </c>
      <c r="L173" s="41"/>
      <c r="M173" s="222" t="s">
        <v>1</v>
      </c>
      <c r="N173" s="223" t="s">
        <v>43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142</v>
      </c>
      <c r="AT173" s="226" t="s">
        <v>137</v>
      </c>
      <c r="AU173" s="226" t="s">
        <v>88</v>
      </c>
      <c r="AY173" s="14" t="s">
        <v>135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86</v>
      </c>
      <c r="BK173" s="227">
        <f>ROUND(I173*H173,2)</f>
        <v>0</v>
      </c>
      <c r="BL173" s="14" t="s">
        <v>142</v>
      </c>
      <c r="BM173" s="226" t="s">
        <v>597</v>
      </c>
    </row>
    <row r="174" s="2" customFormat="1" ht="21.75" customHeight="1">
      <c r="A174" s="35"/>
      <c r="B174" s="36"/>
      <c r="C174" s="228" t="s">
        <v>219</v>
      </c>
      <c r="D174" s="228" t="s">
        <v>175</v>
      </c>
      <c r="E174" s="229" t="s">
        <v>598</v>
      </c>
      <c r="F174" s="230" t="s">
        <v>599</v>
      </c>
      <c r="G174" s="231" t="s">
        <v>357</v>
      </c>
      <c r="H174" s="232">
        <v>26</v>
      </c>
      <c r="I174" s="233"/>
      <c r="J174" s="234">
        <f>ROUND(I174*H174,2)</f>
        <v>0</v>
      </c>
      <c r="K174" s="230" t="s">
        <v>141</v>
      </c>
      <c r="L174" s="235"/>
      <c r="M174" s="236" t="s">
        <v>1</v>
      </c>
      <c r="N174" s="237" t="s">
        <v>43</v>
      </c>
      <c r="O174" s="88"/>
      <c r="P174" s="224">
        <f>O174*H174</f>
        <v>0</v>
      </c>
      <c r="Q174" s="224">
        <v>0.0091999999999999998</v>
      </c>
      <c r="R174" s="224">
        <f>Q174*H174</f>
        <v>0.2392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179</v>
      </c>
      <c r="AT174" s="226" t="s">
        <v>175</v>
      </c>
      <c r="AU174" s="226" t="s">
        <v>88</v>
      </c>
      <c r="AY174" s="14" t="s">
        <v>135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86</v>
      </c>
      <c r="BK174" s="227">
        <f>ROUND(I174*H174,2)</f>
        <v>0</v>
      </c>
      <c r="BL174" s="14" t="s">
        <v>142</v>
      </c>
      <c r="BM174" s="226" t="s">
        <v>600</v>
      </c>
    </row>
    <row r="175" s="2" customFormat="1" ht="21.75" customHeight="1">
      <c r="A175" s="35"/>
      <c r="B175" s="36"/>
      <c r="C175" s="228" t="s">
        <v>427</v>
      </c>
      <c r="D175" s="228" t="s">
        <v>175</v>
      </c>
      <c r="E175" s="229" t="s">
        <v>601</v>
      </c>
      <c r="F175" s="230" t="s">
        <v>602</v>
      </c>
      <c r="G175" s="231" t="s">
        <v>357</v>
      </c>
      <c r="H175" s="232">
        <v>14</v>
      </c>
      <c r="I175" s="233"/>
      <c r="J175" s="234">
        <f>ROUND(I175*H175,2)</f>
        <v>0</v>
      </c>
      <c r="K175" s="230" t="s">
        <v>141</v>
      </c>
      <c r="L175" s="235"/>
      <c r="M175" s="236" t="s">
        <v>1</v>
      </c>
      <c r="N175" s="237" t="s">
        <v>43</v>
      </c>
      <c r="O175" s="88"/>
      <c r="P175" s="224">
        <f>O175*H175</f>
        <v>0</v>
      </c>
      <c r="Q175" s="224">
        <v>0.0088000000000000005</v>
      </c>
      <c r="R175" s="224">
        <f>Q175*H175</f>
        <v>0.1232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179</v>
      </c>
      <c r="AT175" s="226" t="s">
        <v>175</v>
      </c>
      <c r="AU175" s="226" t="s">
        <v>88</v>
      </c>
      <c r="AY175" s="14" t="s">
        <v>135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86</v>
      </c>
      <c r="BK175" s="227">
        <f>ROUND(I175*H175,2)</f>
        <v>0</v>
      </c>
      <c r="BL175" s="14" t="s">
        <v>142</v>
      </c>
      <c r="BM175" s="226" t="s">
        <v>603</v>
      </c>
    </row>
    <row r="176" s="2" customFormat="1" ht="24.15" customHeight="1">
      <c r="A176" s="35"/>
      <c r="B176" s="36"/>
      <c r="C176" s="215" t="s">
        <v>279</v>
      </c>
      <c r="D176" s="215" t="s">
        <v>137</v>
      </c>
      <c r="E176" s="216" t="s">
        <v>604</v>
      </c>
      <c r="F176" s="217" t="s">
        <v>605</v>
      </c>
      <c r="G176" s="218" t="s">
        <v>172</v>
      </c>
      <c r="H176" s="219">
        <v>10.6</v>
      </c>
      <c r="I176" s="220"/>
      <c r="J176" s="221">
        <f>ROUND(I176*H176,2)</f>
        <v>0</v>
      </c>
      <c r="K176" s="217" t="s">
        <v>141</v>
      </c>
      <c r="L176" s="41"/>
      <c r="M176" s="222" t="s">
        <v>1</v>
      </c>
      <c r="N176" s="223" t="s">
        <v>43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0.33000000000000002</v>
      </c>
      <c r="T176" s="225">
        <f>S176*H176</f>
        <v>3.4980000000000002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142</v>
      </c>
      <c r="AT176" s="226" t="s">
        <v>137</v>
      </c>
      <c r="AU176" s="226" t="s">
        <v>88</v>
      </c>
      <c r="AY176" s="14" t="s">
        <v>135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86</v>
      </c>
      <c r="BK176" s="227">
        <f>ROUND(I176*H176,2)</f>
        <v>0</v>
      </c>
      <c r="BL176" s="14" t="s">
        <v>142</v>
      </c>
      <c r="BM176" s="226" t="s">
        <v>606</v>
      </c>
    </row>
    <row r="177" s="2" customFormat="1" ht="24.15" customHeight="1">
      <c r="A177" s="35"/>
      <c r="B177" s="36"/>
      <c r="C177" s="215" t="s">
        <v>267</v>
      </c>
      <c r="D177" s="215" t="s">
        <v>137</v>
      </c>
      <c r="E177" s="216" t="s">
        <v>607</v>
      </c>
      <c r="F177" s="217" t="s">
        <v>608</v>
      </c>
      <c r="G177" s="218" t="s">
        <v>357</v>
      </c>
      <c r="H177" s="219">
        <v>4</v>
      </c>
      <c r="I177" s="220"/>
      <c r="J177" s="221">
        <f>ROUND(I177*H177,2)</f>
        <v>0</v>
      </c>
      <c r="K177" s="217" t="s">
        <v>141</v>
      </c>
      <c r="L177" s="41"/>
      <c r="M177" s="222" t="s">
        <v>1</v>
      </c>
      <c r="N177" s="223" t="s">
        <v>43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0.050000000000000003</v>
      </c>
      <c r="T177" s="225">
        <f>S177*H177</f>
        <v>0.20000000000000001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142</v>
      </c>
      <c r="AT177" s="226" t="s">
        <v>137</v>
      </c>
      <c r="AU177" s="226" t="s">
        <v>88</v>
      </c>
      <c r="AY177" s="14" t="s">
        <v>135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86</v>
      </c>
      <c r="BK177" s="227">
        <f>ROUND(I177*H177,2)</f>
        <v>0</v>
      </c>
      <c r="BL177" s="14" t="s">
        <v>142</v>
      </c>
      <c r="BM177" s="226" t="s">
        <v>609</v>
      </c>
    </row>
    <row r="178" s="2" customFormat="1" ht="44.25" customHeight="1">
      <c r="A178" s="35"/>
      <c r="B178" s="36"/>
      <c r="C178" s="215" t="s">
        <v>363</v>
      </c>
      <c r="D178" s="215" t="s">
        <v>137</v>
      </c>
      <c r="E178" s="216" t="s">
        <v>610</v>
      </c>
      <c r="F178" s="217" t="s">
        <v>611</v>
      </c>
      <c r="G178" s="218" t="s">
        <v>357</v>
      </c>
      <c r="H178" s="219">
        <v>5</v>
      </c>
      <c r="I178" s="220"/>
      <c r="J178" s="221">
        <f>ROUND(I178*H178,2)</f>
        <v>0</v>
      </c>
      <c r="K178" s="217" t="s">
        <v>1</v>
      </c>
      <c r="L178" s="41"/>
      <c r="M178" s="222" t="s">
        <v>1</v>
      </c>
      <c r="N178" s="223" t="s">
        <v>43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142</v>
      </c>
      <c r="AT178" s="226" t="s">
        <v>137</v>
      </c>
      <c r="AU178" s="226" t="s">
        <v>88</v>
      </c>
      <c r="AY178" s="14" t="s">
        <v>135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86</v>
      </c>
      <c r="BK178" s="227">
        <f>ROUND(I178*H178,2)</f>
        <v>0</v>
      </c>
      <c r="BL178" s="14" t="s">
        <v>142</v>
      </c>
      <c r="BM178" s="226" t="s">
        <v>612</v>
      </c>
    </row>
    <row r="179" s="2" customFormat="1" ht="37.8" customHeight="1">
      <c r="A179" s="35"/>
      <c r="B179" s="36"/>
      <c r="C179" s="215" t="s">
        <v>613</v>
      </c>
      <c r="D179" s="215" t="s">
        <v>137</v>
      </c>
      <c r="E179" s="216" t="s">
        <v>614</v>
      </c>
      <c r="F179" s="217" t="s">
        <v>615</v>
      </c>
      <c r="G179" s="218" t="s">
        <v>357</v>
      </c>
      <c r="H179" s="219">
        <v>5</v>
      </c>
      <c r="I179" s="220"/>
      <c r="J179" s="221">
        <f>ROUND(I179*H179,2)</f>
        <v>0</v>
      </c>
      <c r="K179" s="217" t="s">
        <v>141</v>
      </c>
      <c r="L179" s="41"/>
      <c r="M179" s="222" t="s">
        <v>1</v>
      </c>
      <c r="N179" s="223" t="s">
        <v>43</v>
      </c>
      <c r="O179" s="88"/>
      <c r="P179" s="224">
        <f>O179*H179</f>
        <v>0</v>
      </c>
      <c r="Q179" s="224">
        <v>0.089999999999999997</v>
      </c>
      <c r="R179" s="224">
        <f>Q179*H179</f>
        <v>0.44999999999999996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142</v>
      </c>
      <c r="AT179" s="226" t="s">
        <v>137</v>
      </c>
      <c r="AU179" s="226" t="s">
        <v>88</v>
      </c>
      <c r="AY179" s="14" t="s">
        <v>135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86</v>
      </c>
      <c r="BK179" s="227">
        <f>ROUND(I179*H179,2)</f>
        <v>0</v>
      </c>
      <c r="BL179" s="14" t="s">
        <v>142</v>
      </c>
      <c r="BM179" s="226" t="s">
        <v>616</v>
      </c>
    </row>
    <row r="180" s="2" customFormat="1" ht="21.75" customHeight="1">
      <c r="A180" s="35"/>
      <c r="B180" s="36"/>
      <c r="C180" s="228" t="s">
        <v>255</v>
      </c>
      <c r="D180" s="228" t="s">
        <v>175</v>
      </c>
      <c r="E180" s="229" t="s">
        <v>617</v>
      </c>
      <c r="F180" s="230" t="s">
        <v>618</v>
      </c>
      <c r="G180" s="231" t="s">
        <v>357</v>
      </c>
      <c r="H180" s="232">
        <v>5</v>
      </c>
      <c r="I180" s="233"/>
      <c r="J180" s="234">
        <f>ROUND(I180*H180,2)</f>
        <v>0</v>
      </c>
      <c r="K180" s="230" t="s">
        <v>141</v>
      </c>
      <c r="L180" s="235"/>
      <c r="M180" s="236" t="s">
        <v>1</v>
      </c>
      <c r="N180" s="237" t="s">
        <v>43</v>
      </c>
      <c r="O180" s="88"/>
      <c r="P180" s="224">
        <f>O180*H180</f>
        <v>0</v>
      </c>
      <c r="Q180" s="224">
        <v>0.19600000000000001</v>
      </c>
      <c r="R180" s="224">
        <f>Q180*H180</f>
        <v>0.97999999999999998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179</v>
      </c>
      <c r="AT180" s="226" t="s">
        <v>175</v>
      </c>
      <c r="AU180" s="226" t="s">
        <v>88</v>
      </c>
      <c r="AY180" s="14" t="s">
        <v>135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86</v>
      </c>
      <c r="BK180" s="227">
        <f>ROUND(I180*H180,2)</f>
        <v>0</v>
      </c>
      <c r="BL180" s="14" t="s">
        <v>142</v>
      </c>
      <c r="BM180" s="226" t="s">
        <v>619</v>
      </c>
    </row>
    <row r="181" s="2" customFormat="1" ht="37.8" customHeight="1">
      <c r="A181" s="35"/>
      <c r="B181" s="36"/>
      <c r="C181" s="215" t="s">
        <v>367</v>
      </c>
      <c r="D181" s="215" t="s">
        <v>137</v>
      </c>
      <c r="E181" s="216" t="s">
        <v>620</v>
      </c>
      <c r="F181" s="217" t="s">
        <v>621</v>
      </c>
      <c r="G181" s="218" t="s">
        <v>357</v>
      </c>
      <c r="H181" s="219">
        <v>12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43</v>
      </c>
      <c r="O181" s="88"/>
      <c r="P181" s="224">
        <f>O181*H181</f>
        <v>0</v>
      </c>
      <c r="Q181" s="224">
        <v>0.12422</v>
      </c>
      <c r="R181" s="224">
        <f>Q181*H181</f>
        <v>1.49064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142</v>
      </c>
      <c r="AT181" s="226" t="s">
        <v>137</v>
      </c>
      <c r="AU181" s="226" t="s">
        <v>88</v>
      </c>
      <c r="AY181" s="14" t="s">
        <v>135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86</v>
      </c>
      <c r="BK181" s="227">
        <f>ROUND(I181*H181,2)</f>
        <v>0</v>
      </c>
      <c r="BL181" s="14" t="s">
        <v>142</v>
      </c>
      <c r="BM181" s="226" t="s">
        <v>622</v>
      </c>
    </row>
    <row r="182" s="2" customFormat="1" ht="24.15" customHeight="1">
      <c r="A182" s="35"/>
      <c r="B182" s="36"/>
      <c r="C182" s="215" t="s">
        <v>379</v>
      </c>
      <c r="D182" s="215" t="s">
        <v>137</v>
      </c>
      <c r="E182" s="216" t="s">
        <v>623</v>
      </c>
      <c r="F182" s="217" t="s">
        <v>624</v>
      </c>
      <c r="G182" s="218" t="s">
        <v>625</v>
      </c>
      <c r="H182" s="219">
        <v>2</v>
      </c>
      <c r="I182" s="220"/>
      <c r="J182" s="221">
        <f>ROUND(I182*H182,2)</f>
        <v>0</v>
      </c>
      <c r="K182" s="217" t="s">
        <v>425</v>
      </c>
      <c r="L182" s="41"/>
      <c r="M182" s="222" t="s">
        <v>1</v>
      </c>
      <c r="N182" s="223" t="s">
        <v>43</v>
      </c>
      <c r="O182" s="88"/>
      <c r="P182" s="224">
        <f>O182*H182</f>
        <v>0</v>
      </c>
      <c r="Q182" s="224">
        <v>0.00031</v>
      </c>
      <c r="R182" s="224">
        <f>Q182*H182</f>
        <v>0.00062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142</v>
      </c>
      <c r="AT182" s="226" t="s">
        <v>137</v>
      </c>
      <c r="AU182" s="226" t="s">
        <v>88</v>
      </c>
      <c r="AY182" s="14" t="s">
        <v>135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86</v>
      </c>
      <c r="BK182" s="227">
        <f>ROUND(I182*H182,2)</f>
        <v>0</v>
      </c>
      <c r="BL182" s="14" t="s">
        <v>142</v>
      </c>
      <c r="BM182" s="226" t="s">
        <v>626</v>
      </c>
    </row>
    <row r="183" s="2" customFormat="1" ht="21.75" customHeight="1">
      <c r="A183" s="35"/>
      <c r="B183" s="36"/>
      <c r="C183" s="215" t="s">
        <v>383</v>
      </c>
      <c r="D183" s="215" t="s">
        <v>137</v>
      </c>
      <c r="E183" s="216" t="s">
        <v>627</v>
      </c>
      <c r="F183" s="217" t="s">
        <v>628</v>
      </c>
      <c r="G183" s="218" t="s">
        <v>167</v>
      </c>
      <c r="H183" s="219">
        <v>206.30000000000001</v>
      </c>
      <c r="I183" s="220"/>
      <c r="J183" s="221">
        <f>ROUND(I183*H183,2)</f>
        <v>0</v>
      </c>
      <c r="K183" s="217" t="s">
        <v>425</v>
      </c>
      <c r="L183" s="41"/>
      <c r="M183" s="222" t="s">
        <v>1</v>
      </c>
      <c r="N183" s="223" t="s">
        <v>43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142</v>
      </c>
      <c r="AT183" s="226" t="s">
        <v>137</v>
      </c>
      <c r="AU183" s="226" t="s">
        <v>88</v>
      </c>
      <c r="AY183" s="14" t="s">
        <v>135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86</v>
      </c>
      <c r="BK183" s="227">
        <f>ROUND(I183*H183,2)</f>
        <v>0</v>
      </c>
      <c r="BL183" s="14" t="s">
        <v>142</v>
      </c>
      <c r="BM183" s="226" t="s">
        <v>629</v>
      </c>
    </row>
    <row r="184" s="12" customFormat="1" ht="22.8" customHeight="1">
      <c r="A184" s="12"/>
      <c r="B184" s="199"/>
      <c r="C184" s="200"/>
      <c r="D184" s="201" t="s">
        <v>77</v>
      </c>
      <c r="E184" s="213" t="s">
        <v>336</v>
      </c>
      <c r="F184" s="213" t="s">
        <v>337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SUM(P185:P187)</f>
        <v>0</v>
      </c>
      <c r="Q184" s="207"/>
      <c r="R184" s="208">
        <f>SUM(R185:R187)</f>
        <v>0.00055800000000000001</v>
      </c>
      <c r="S184" s="207"/>
      <c r="T184" s="209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86</v>
      </c>
      <c r="AT184" s="211" t="s">
        <v>77</v>
      </c>
      <c r="AU184" s="211" t="s">
        <v>86</v>
      </c>
      <c r="AY184" s="210" t="s">
        <v>135</v>
      </c>
      <c r="BK184" s="212">
        <f>SUM(BK185:BK187)</f>
        <v>0</v>
      </c>
    </row>
    <row r="185" s="2" customFormat="1" ht="24.15" customHeight="1">
      <c r="A185" s="35"/>
      <c r="B185" s="36"/>
      <c r="C185" s="215" t="s">
        <v>152</v>
      </c>
      <c r="D185" s="215" t="s">
        <v>137</v>
      </c>
      <c r="E185" s="216" t="s">
        <v>630</v>
      </c>
      <c r="F185" s="217" t="s">
        <v>631</v>
      </c>
      <c r="G185" s="218" t="s">
        <v>167</v>
      </c>
      <c r="H185" s="219">
        <v>6.2000000000000002</v>
      </c>
      <c r="I185" s="220"/>
      <c r="J185" s="221">
        <f>ROUND(I185*H185,2)</f>
        <v>0</v>
      </c>
      <c r="K185" s="217" t="s">
        <v>425</v>
      </c>
      <c r="L185" s="41"/>
      <c r="M185" s="222" t="s">
        <v>1</v>
      </c>
      <c r="N185" s="223" t="s">
        <v>43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142</v>
      </c>
      <c r="AT185" s="226" t="s">
        <v>137</v>
      </c>
      <c r="AU185" s="226" t="s">
        <v>88</v>
      </c>
      <c r="AY185" s="14" t="s">
        <v>135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86</v>
      </c>
      <c r="BK185" s="227">
        <f>ROUND(I185*H185,2)</f>
        <v>0</v>
      </c>
      <c r="BL185" s="14" t="s">
        <v>142</v>
      </c>
      <c r="BM185" s="226" t="s">
        <v>632</v>
      </c>
    </row>
    <row r="186" s="2" customFormat="1" ht="24.15" customHeight="1">
      <c r="A186" s="35"/>
      <c r="B186" s="36"/>
      <c r="C186" s="215" t="s">
        <v>271</v>
      </c>
      <c r="D186" s="215" t="s">
        <v>137</v>
      </c>
      <c r="E186" s="216" t="s">
        <v>633</v>
      </c>
      <c r="F186" s="217" t="s">
        <v>634</v>
      </c>
      <c r="G186" s="218" t="s">
        <v>167</v>
      </c>
      <c r="H186" s="219">
        <v>6.2000000000000002</v>
      </c>
      <c r="I186" s="220"/>
      <c r="J186" s="221">
        <f>ROUND(I186*H186,2)</f>
        <v>0</v>
      </c>
      <c r="K186" s="217" t="s">
        <v>425</v>
      </c>
      <c r="L186" s="41"/>
      <c r="M186" s="222" t="s">
        <v>1</v>
      </c>
      <c r="N186" s="223" t="s">
        <v>43</v>
      </c>
      <c r="O186" s="88"/>
      <c r="P186" s="224">
        <f>O186*H186</f>
        <v>0</v>
      </c>
      <c r="Q186" s="224">
        <v>9.0000000000000006E-05</v>
      </c>
      <c r="R186" s="224">
        <f>Q186*H186</f>
        <v>0.00055800000000000001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142</v>
      </c>
      <c r="AT186" s="226" t="s">
        <v>137</v>
      </c>
      <c r="AU186" s="226" t="s">
        <v>88</v>
      </c>
      <c r="AY186" s="14" t="s">
        <v>135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86</v>
      </c>
      <c r="BK186" s="227">
        <f>ROUND(I186*H186,2)</f>
        <v>0</v>
      </c>
      <c r="BL186" s="14" t="s">
        <v>142</v>
      </c>
      <c r="BM186" s="226" t="s">
        <v>635</v>
      </c>
    </row>
    <row r="187" s="2" customFormat="1" ht="24.15" customHeight="1">
      <c r="A187" s="35"/>
      <c r="B187" s="36"/>
      <c r="C187" s="215" t="s">
        <v>144</v>
      </c>
      <c r="D187" s="215" t="s">
        <v>137</v>
      </c>
      <c r="E187" s="216" t="s">
        <v>412</v>
      </c>
      <c r="F187" s="217" t="s">
        <v>413</v>
      </c>
      <c r="G187" s="218" t="s">
        <v>167</v>
      </c>
      <c r="H187" s="219">
        <v>6.2000000000000002</v>
      </c>
      <c r="I187" s="220"/>
      <c r="J187" s="221">
        <f>ROUND(I187*H187,2)</f>
        <v>0</v>
      </c>
      <c r="K187" s="217" t="s">
        <v>425</v>
      </c>
      <c r="L187" s="41"/>
      <c r="M187" s="222" t="s">
        <v>1</v>
      </c>
      <c r="N187" s="223" t="s">
        <v>43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142</v>
      </c>
      <c r="AT187" s="226" t="s">
        <v>137</v>
      </c>
      <c r="AU187" s="226" t="s">
        <v>88</v>
      </c>
      <c r="AY187" s="14" t="s">
        <v>135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86</v>
      </c>
      <c r="BK187" s="227">
        <f>ROUND(I187*H187,2)</f>
        <v>0</v>
      </c>
      <c r="BL187" s="14" t="s">
        <v>142</v>
      </c>
      <c r="BM187" s="226" t="s">
        <v>636</v>
      </c>
    </row>
    <row r="188" s="12" customFormat="1" ht="22.8" customHeight="1">
      <c r="A188" s="12"/>
      <c r="B188" s="199"/>
      <c r="C188" s="200"/>
      <c r="D188" s="201" t="s">
        <v>77</v>
      </c>
      <c r="E188" s="213" t="s">
        <v>420</v>
      </c>
      <c r="F188" s="213" t="s">
        <v>421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SUM(P189:P195)</f>
        <v>0</v>
      </c>
      <c r="Q188" s="207"/>
      <c r="R188" s="208">
        <f>SUM(R189:R195)</f>
        <v>0</v>
      </c>
      <c r="S188" s="207"/>
      <c r="T188" s="209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86</v>
      </c>
      <c r="AT188" s="211" t="s">
        <v>77</v>
      </c>
      <c r="AU188" s="211" t="s">
        <v>86</v>
      </c>
      <c r="AY188" s="210" t="s">
        <v>135</v>
      </c>
      <c r="BK188" s="212">
        <f>SUM(BK189:BK195)</f>
        <v>0</v>
      </c>
    </row>
    <row r="189" s="2" customFormat="1" ht="21.75" customHeight="1">
      <c r="A189" s="35"/>
      <c r="B189" s="36"/>
      <c r="C189" s="215" t="s">
        <v>283</v>
      </c>
      <c r="D189" s="215" t="s">
        <v>137</v>
      </c>
      <c r="E189" s="216" t="s">
        <v>423</v>
      </c>
      <c r="F189" s="217" t="s">
        <v>424</v>
      </c>
      <c r="G189" s="218" t="s">
        <v>178</v>
      </c>
      <c r="H189" s="219">
        <v>1165.973</v>
      </c>
      <c r="I189" s="220"/>
      <c r="J189" s="221">
        <f>ROUND(I189*H189,2)</f>
        <v>0</v>
      </c>
      <c r="K189" s="217" t="s">
        <v>141</v>
      </c>
      <c r="L189" s="41"/>
      <c r="M189" s="222" t="s">
        <v>1</v>
      </c>
      <c r="N189" s="223" t="s">
        <v>43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142</v>
      </c>
      <c r="AT189" s="226" t="s">
        <v>137</v>
      </c>
      <c r="AU189" s="226" t="s">
        <v>88</v>
      </c>
      <c r="AY189" s="14" t="s">
        <v>135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86</v>
      </c>
      <c r="BK189" s="227">
        <f>ROUND(I189*H189,2)</f>
        <v>0</v>
      </c>
      <c r="BL189" s="14" t="s">
        <v>142</v>
      </c>
      <c r="BM189" s="226" t="s">
        <v>637</v>
      </c>
    </row>
    <row r="190" s="2" customFormat="1" ht="24.15" customHeight="1">
      <c r="A190" s="35"/>
      <c r="B190" s="36"/>
      <c r="C190" s="215" t="s">
        <v>457</v>
      </c>
      <c r="D190" s="215" t="s">
        <v>137</v>
      </c>
      <c r="E190" s="216" t="s">
        <v>428</v>
      </c>
      <c r="F190" s="217" t="s">
        <v>429</v>
      </c>
      <c r="G190" s="218" t="s">
        <v>178</v>
      </c>
      <c r="H190" s="219">
        <v>8161.8109999999997</v>
      </c>
      <c r="I190" s="220"/>
      <c r="J190" s="221">
        <f>ROUND(I190*H190,2)</f>
        <v>0</v>
      </c>
      <c r="K190" s="217" t="s">
        <v>425</v>
      </c>
      <c r="L190" s="41"/>
      <c r="M190" s="222" t="s">
        <v>1</v>
      </c>
      <c r="N190" s="223" t="s">
        <v>43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142</v>
      </c>
      <c r="AT190" s="226" t="s">
        <v>137</v>
      </c>
      <c r="AU190" s="226" t="s">
        <v>88</v>
      </c>
      <c r="AY190" s="14" t="s">
        <v>135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86</v>
      </c>
      <c r="BK190" s="227">
        <f>ROUND(I190*H190,2)</f>
        <v>0</v>
      </c>
      <c r="BL190" s="14" t="s">
        <v>142</v>
      </c>
      <c r="BM190" s="226" t="s">
        <v>638</v>
      </c>
    </row>
    <row r="191" s="2" customFormat="1" ht="16.5" customHeight="1">
      <c r="A191" s="35"/>
      <c r="B191" s="36"/>
      <c r="C191" s="215" t="s">
        <v>287</v>
      </c>
      <c r="D191" s="215" t="s">
        <v>137</v>
      </c>
      <c r="E191" s="216" t="s">
        <v>432</v>
      </c>
      <c r="F191" s="217" t="s">
        <v>433</v>
      </c>
      <c r="G191" s="218" t="s">
        <v>178</v>
      </c>
      <c r="H191" s="219">
        <v>45.661000000000001</v>
      </c>
      <c r="I191" s="220"/>
      <c r="J191" s="221">
        <f>ROUND(I191*H191,2)</f>
        <v>0</v>
      </c>
      <c r="K191" s="217" t="s">
        <v>141</v>
      </c>
      <c r="L191" s="41"/>
      <c r="M191" s="222" t="s">
        <v>1</v>
      </c>
      <c r="N191" s="223" t="s">
        <v>43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142</v>
      </c>
      <c r="AT191" s="226" t="s">
        <v>137</v>
      </c>
      <c r="AU191" s="226" t="s">
        <v>88</v>
      </c>
      <c r="AY191" s="14" t="s">
        <v>135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86</v>
      </c>
      <c r="BK191" s="227">
        <f>ROUND(I191*H191,2)</f>
        <v>0</v>
      </c>
      <c r="BL191" s="14" t="s">
        <v>142</v>
      </c>
      <c r="BM191" s="226" t="s">
        <v>639</v>
      </c>
    </row>
    <row r="192" s="2" customFormat="1" ht="24.15" customHeight="1">
      <c r="A192" s="35"/>
      <c r="B192" s="36"/>
      <c r="C192" s="215" t="s">
        <v>465</v>
      </c>
      <c r="D192" s="215" t="s">
        <v>137</v>
      </c>
      <c r="E192" s="216" t="s">
        <v>436</v>
      </c>
      <c r="F192" s="217" t="s">
        <v>437</v>
      </c>
      <c r="G192" s="218" t="s">
        <v>178</v>
      </c>
      <c r="H192" s="219">
        <v>319.62700000000001</v>
      </c>
      <c r="I192" s="220"/>
      <c r="J192" s="221">
        <f>ROUND(I192*H192,2)</f>
        <v>0</v>
      </c>
      <c r="K192" s="217" t="s">
        <v>425</v>
      </c>
      <c r="L192" s="41"/>
      <c r="M192" s="222" t="s">
        <v>1</v>
      </c>
      <c r="N192" s="223" t="s">
        <v>43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142</v>
      </c>
      <c r="AT192" s="226" t="s">
        <v>137</v>
      </c>
      <c r="AU192" s="226" t="s">
        <v>88</v>
      </c>
      <c r="AY192" s="14" t="s">
        <v>135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86</v>
      </c>
      <c r="BK192" s="227">
        <f>ROUND(I192*H192,2)</f>
        <v>0</v>
      </c>
      <c r="BL192" s="14" t="s">
        <v>142</v>
      </c>
      <c r="BM192" s="226" t="s">
        <v>640</v>
      </c>
    </row>
    <row r="193" s="2" customFormat="1" ht="37.8" customHeight="1">
      <c r="A193" s="35"/>
      <c r="B193" s="36"/>
      <c r="C193" s="215" t="s">
        <v>291</v>
      </c>
      <c r="D193" s="215" t="s">
        <v>137</v>
      </c>
      <c r="E193" s="216" t="s">
        <v>440</v>
      </c>
      <c r="F193" s="217" t="s">
        <v>641</v>
      </c>
      <c r="G193" s="218" t="s">
        <v>178</v>
      </c>
      <c r="H193" s="219">
        <v>25.216000000000001</v>
      </c>
      <c r="I193" s="220"/>
      <c r="J193" s="221">
        <f>ROUND(I193*H193,2)</f>
        <v>0</v>
      </c>
      <c r="K193" s="217" t="s">
        <v>141</v>
      </c>
      <c r="L193" s="41"/>
      <c r="M193" s="222" t="s">
        <v>1</v>
      </c>
      <c r="N193" s="223" t="s">
        <v>43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142</v>
      </c>
      <c r="AT193" s="226" t="s">
        <v>137</v>
      </c>
      <c r="AU193" s="226" t="s">
        <v>88</v>
      </c>
      <c r="AY193" s="14" t="s">
        <v>135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86</v>
      </c>
      <c r="BK193" s="227">
        <f>ROUND(I193*H193,2)</f>
        <v>0</v>
      </c>
      <c r="BL193" s="14" t="s">
        <v>142</v>
      </c>
      <c r="BM193" s="226" t="s">
        <v>642</v>
      </c>
    </row>
    <row r="194" s="2" customFormat="1" ht="44.25" customHeight="1">
      <c r="A194" s="35"/>
      <c r="B194" s="36"/>
      <c r="C194" s="215" t="s">
        <v>299</v>
      </c>
      <c r="D194" s="215" t="s">
        <v>137</v>
      </c>
      <c r="E194" s="216" t="s">
        <v>444</v>
      </c>
      <c r="F194" s="217" t="s">
        <v>643</v>
      </c>
      <c r="G194" s="218" t="s">
        <v>178</v>
      </c>
      <c r="H194" s="219">
        <v>1165.973</v>
      </c>
      <c r="I194" s="220"/>
      <c r="J194" s="221">
        <f>ROUND(I194*H194,2)</f>
        <v>0</v>
      </c>
      <c r="K194" s="217" t="s">
        <v>141</v>
      </c>
      <c r="L194" s="41"/>
      <c r="M194" s="222" t="s">
        <v>1</v>
      </c>
      <c r="N194" s="223" t="s">
        <v>43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142</v>
      </c>
      <c r="AT194" s="226" t="s">
        <v>137</v>
      </c>
      <c r="AU194" s="226" t="s">
        <v>88</v>
      </c>
      <c r="AY194" s="14" t="s">
        <v>135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86</v>
      </c>
      <c r="BK194" s="227">
        <f>ROUND(I194*H194,2)</f>
        <v>0</v>
      </c>
      <c r="BL194" s="14" t="s">
        <v>142</v>
      </c>
      <c r="BM194" s="226" t="s">
        <v>644</v>
      </c>
    </row>
    <row r="195" s="2" customFormat="1" ht="44.25" customHeight="1">
      <c r="A195" s="35"/>
      <c r="B195" s="36"/>
      <c r="C195" s="215" t="s">
        <v>295</v>
      </c>
      <c r="D195" s="215" t="s">
        <v>137</v>
      </c>
      <c r="E195" s="216" t="s">
        <v>452</v>
      </c>
      <c r="F195" s="217" t="s">
        <v>645</v>
      </c>
      <c r="G195" s="218" t="s">
        <v>178</v>
      </c>
      <c r="H195" s="219">
        <v>1.6499999999999999</v>
      </c>
      <c r="I195" s="220"/>
      <c r="J195" s="221">
        <f>ROUND(I195*H195,2)</f>
        <v>0</v>
      </c>
      <c r="K195" s="217" t="s">
        <v>141</v>
      </c>
      <c r="L195" s="41"/>
      <c r="M195" s="238" t="s">
        <v>1</v>
      </c>
      <c r="N195" s="239" t="s">
        <v>43</v>
      </c>
      <c r="O195" s="240"/>
      <c r="P195" s="241">
        <f>O195*H195</f>
        <v>0</v>
      </c>
      <c r="Q195" s="241">
        <v>0</v>
      </c>
      <c r="R195" s="241">
        <f>Q195*H195</f>
        <v>0</v>
      </c>
      <c r="S195" s="241">
        <v>0</v>
      </c>
      <c r="T195" s="24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142</v>
      </c>
      <c r="AT195" s="226" t="s">
        <v>137</v>
      </c>
      <c r="AU195" s="226" t="s">
        <v>88</v>
      </c>
      <c r="AY195" s="14" t="s">
        <v>135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86</v>
      </c>
      <c r="BK195" s="227">
        <f>ROUND(I195*H195,2)</f>
        <v>0</v>
      </c>
      <c r="BL195" s="14" t="s">
        <v>142</v>
      </c>
      <c r="BM195" s="226" t="s">
        <v>646</v>
      </c>
    </row>
    <row r="196" s="2" customFormat="1" ht="6.96" customHeight="1">
      <c r="A196" s="35"/>
      <c r="B196" s="63"/>
      <c r="C196" s="64"/>
      <c r="D196" s="64"/>
      <c r="E196" s="64"/>
      <c r="F196" s="64"/>
      <c r="G196" s="64"/>
      <c r="H196" s="64"/>
      <c r="I196" s="64"/>
      <c r="J196" s="64"/>
      <c r="K196" s="64"/>
      <c r="L196" s="41"/>
      <c r="M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</sheetData>
  <sheetProtection sheet="1" autoFilter="0" formatColumns="0" formatRows="0" objects="1" scenarios="1" spinCount="100000" saltValue="5/abAin/XpOquCf7RKu9Jv33jpw63gX/16vTEnyV9E9Px5la3tPSpjuUcoI+QG8k1WJ5allFZTAMVnLMPwdy7Q==" hashValue="gRIl08TnWFlNmQKGC3fnhb31P5RmRaOMZfHYtMWWOuJW0RqK3SeqdTRX3/UUSspx/p4G0fAE0SSKlEl2u+sX0w==" algorithmName="SHA-512" password="CC35"/>
  <autoFilter ref="C122:K19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hidden="1" s="1" customFormat="1" ht="24.96" customHeight="1">
      <c r="B4" s="17"/>
      <c r="D4" s="135" t="s">
        <v>103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kanalizačních stok, komunikace, VO a sadové úpravy, ul. Boženy Němcové, Kolín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104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647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33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ROUND((SUM(BE121:BE149)),  2)</f>
        <v>0</v>
      </c>
      <c r="G33" s="35"/>
      <c r="H33" s="35"/>
      <c r="I33" s="152">
        <v>0.20999999999999999</v>
      </c>
      <c r="J33" s="151">
        <f>ROUND(((SUM(BE121:BE149))*I33),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44</v>
      </c>
      <c r="F34" s="151">
        <f>ROUND((SUM(BF121:BF149)),  2)</f>
        <v>0</v>
      </c>
      <c r="G34" s="35"/>
      <c r="H34" s="35"/>
      <c r="I34" s="152">
        <v>0.12</v>
      </c>
      <c r="J34" s="151">
        <f>ROUND(((SUM(BF121:BF149))*I34),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ROUND((SUM(BG121:BG149)),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ROUND((SUM(BH121:BH149)),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ROUND((SUM(BI121:BI149)),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kanalizačních stok, komunikace, VO a sadové úpravy, ul. Boženy Němcové, Kolín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D.2.3.6.4 - Technická infrastruktura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Kolín</v>
      </c>
      <c r="G89" s="37"/>
      <c r="H89" s="37"/>
      <c r="I89" s="29" t="s">
        <v>22</v>
      </c>
      <c r="J89" s="76" t="str">
        <f>IF(J12="","",J12)</f>
        <v>20. 8. 2024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Kolín</v>
      </c>
      <c r="G91" s="37"/>
      <c r="H91" s="37"/>
      <c r="I91" s="29" t="s">
        <v>32</v>
      </c>
      <c r="J91" s="33" t="str">
        <f>E21</f>
        <v>TIMAO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648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649</v>
      </c>
      <c r="E99" s="185"/>
      <c r="F99" s="185"/>
      <c r="G99" s="185"/>
      <c r="H99" s="185"/>
      <c r="I99" s="185"/>
      <c r="J99" s="186">
        <f>J134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650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651</v>
      </c>
      <c r="E101" s="185"/>
      <c r="F101" s="185"/>
      <c r="G101" s="185"/>
      <c r="H101" s="185"/>
      <c r="I101" s="185"/>
      <c r="J101" s="186">
        <f>J143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Rekonstrukce kanalizačních stok, komunikace, VO a sadové úpravy, ul. Boženy Němcové, Kolín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D.2.3.6.4 - Technická infrastruktura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Kolín</v>
      </c>
      <c r="G115" s="37"/>
      <c r="H115" s="37"/>
      <c r="I115" s="29" t="s">
        <v>22</v>
      </c>
      <c r="J115" s="76" t="str">
        <f>IF(J12="","",J12)</f>
        <v>20. 8. 2024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Město Kolín</v>
      </c>
      <c r="G117" s="37"/>
      <c r="H117" s="37"/>
      <c r="I117" s="29" t="s">
        <v>32</v>
      </c>
      <c r="J117" s="33" t="str">
        <f>E21</f>
        <v>TIMAO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30</v>
      </c>
      <c r="D118" s="37"/>
      <c r="E118" s="37"/>
      <c r="F118" s="24" t="str">
        <f>IF(E18="","",E18)</f>
        <v>Vyplň údaj</v>
      </c>
      <c r="G118" s="37"/>
      <c r="H118" s="37"/>
      <c r="I118" s="29" t="s">
        <v>35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121</v>
      </c>
      <c r="D120" s="191" t="s">
        <v>63</v>
      </c>
      <c r="E120" s="191" t="s">
        <v>59</v>
      </c>
      <c r="F120" s="191" t="s">
        <v>60</v>
      </c>
      <c r="G120" s="191" t="s">
        <v>122</v>
      </c>
      <c r="H120" s="191" t="s">
        <v>123</v>
      </c>
      <c r="I120" s="191" t="s">
        <v>124</v>
      </c>
      <c r="J120" s="191" t="s">
        <v>108</v>
      </c>
      <c r="K120" s="192" t="s">
        <v>125</v>
      </c>
      <c r="L120" s="193"/>
      <c r="M120" s="97" t="s">
        <v>1</v>
      </c>
      <c r="N120" s="98" t="s">
        <v>42</v>
      </c>
      <c r="O120" s="98" t="s">
        <v>126</v>
      </c>
      <c r="P120" s="98" t="s">
        <v>127</v>
      </c>
      <c r="Q120" s="98" t="s">
        <v>128</v>
      </c>
      <c r="R120" s="98" t="s">
        <v>129</v>
      </c>
      <c r="S120" s="98" t="s">
        <v>130</v>
      </c>
      <c r="T120" s="99" t="s">
        <v>131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132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</f>
        <v>0</v>
      </c>
      <c r="Q121" s="101"/>
      <c r="R121" s="196">
        <f>R122</f>
        <v>0</v>
      </c>
      <c r="S121" s="101"/>
      <c r="T121" s="197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77</v>
      </c>
      <c r="AU121" s="14" t="s">
        <v>110</v>
      </c>
      <c r="BK121" s="198">
        <f>BK122</f>
        <v>0</v>
      </c>
    </row>
    <row r="122" s="12" customFormat="1" ht="25.92" customHeight="1">
      <c r="A122" s="12"/>
      <c r="B122" s="199"/>
      <c r="C122" s="200"/>
      <c r="D122" s="201" t="s">
        <v>77</v>
      </c>
      <c r="E122" s="202" t="s">
        <v>133</v>
      </c>
      <c r="F122" s="202" t="s">
        <v>134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P123+P134+P141+P143</f>
        <v>0</v>
      </c>
      <c r="Q122" s="207"/>
      <c r="R122" s="208">
        <f>R123+R134+R141+R143</f>
        <v>0</v>
      </c>
      <c r="S122" s="207"/>
      <c r="T122" s="209">
        <f>T123+T134+T141+T143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86</v>
      </c>
      <c r="AT122" s="211" t="s">
        <v>77</v>
      </c>
      <c r="AU122" s="211" t="s">
        <v>78</v>
      </c>
      <c r="AY122" s="210" t="s">
        <v>135</v>
      </c>
      <c r="BK122" s="212">
        <f>BK123+BK134+BK141+BK143</f>
        <v>0</v>
      </c>
    </row>
    <row r="123" s="12" customFormat="1" ht="22.8" customHeight="1">
      <c r="A123" s="12"/>
      <c r="B123" s="199"/>
      <c r="C123" s="200"/>
      <c r="D123" s="201" t="s">
        <v>77</v>
      </c>
      <c r="E123" s="213" t="s">
        <v>652</v>
      </c>
      <c r="F123" s="213" t="s">
        <v>653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SUM(P124:P133)</f>
        <v>0</v>
      </c>
      <c r="Q123" s="207"/>
      <c r="R123" s="208">
        <f>SUM(R124:R133)</f>
        <v>0</v>
      </c>
      <c r="S123" s="207"/>
      <c r="T123" s="209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77</v>
      </c>
      <c r="AU123" s="211" t="s">
        <v>86</v>
      </c>
      <c r="AY123" s="210" t="s">
        <v>135</v>
      </c>
      <c r="BK123" s="212">
        <f>SUM(BK124:BK133)</f>
        <v>0</v>
      </c>
    </row>
    <row r="124" s="2" customFormat="1" ht="16.5" customHeight="1">
      <c r="A124" s="35"/>
      <c r="B124" s="36"/>
      <c r="C124" s="215" t="s">
        <v>86</v>
      </c>
      <c r="D124" s="215" t="s">
        <v>137</v>
      </c>
      <c r="E124" s="216" t="s">
        <v>654</v>
      </c>
      <c r="F124" s="217" t="s">
        <v>655</v>
      </c>
      <c r="G124" s="218" t="s">
        <v>167</v>
      </c>
      <c r="H124" s="219">
        <v>66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43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142</v>
      </c>
      <c r="AT124" s="226" t="s">
        <v>137</v>
      </c>
      <c r="AU124" s="226" t="s">
        <v>88</v>
      </c>
      <c r="AY124" s="14" t="s">
        <v>135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86</v>
      </c>
      <c r="BK124" s="227">
        <f>ROUND(I124*H124,2)</f>
        <v>0</v>
      </c>
      <c r="BL124" s="14" t="s">
        <v>142</v>
      </c>
      <c r="BM124" s="226" t="s">
        <v>656</v>
      </c>
    </row>
    <row r="125" s="2" customFormat="1" ht="16.5" customHeight="1">
      <c r="A125" s="35"/>
      <c r="B125" s="36"/>
      <c r="C125" s="215" t="s">
        <v>88</v>
      </c>
      <c r="D125" s="215" t="s">
        <v>137</v>
      </c>
      <c r="E125" s="216" t="s">
        <v>657</v>
      </c>
      <c r="F125" s="217" t="s">
        <v>658</v>
      </c>
      <c r="G125" s="218" t="s">
        <v>167</v>
      </c>
      <c r="H125" s="219">
        <v>310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43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418</v>
      </c>
      <c r="AT125" s="226" t="s">
        <v>137</v>
      </c>
      <c r="AU125" s="226" t="s">
        <v>88</v>
      </c>
      <c r="AY125" s="14" t="s">
        <v>135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86</v>
      </c>
      <c r="BK125" s="227">
        <f>ROUND(I125*H125,2)</f>
        <v>0</v>
      </c>
      <c r="BL125" s="14" t="s">
        <v>418</v>
      </c>
      <c r="BM125" s="226" t="s">
        <v>659</v>
      </c>
    </row>
    <row r="126" s="2" customFormat="1" ht="16.5" customHeight="1">
      <c r="A126" s="35"/>
      <c r="B126" s="36"/>
      <c r="C126" s="215" t="s">
        <v>336</v>
      </c>
      <c r="D126" s="215" t="s">
        <v>137</v>
      </c>
      <c r="E126" s="216" t="s">
        <v>660</v>
      </c>
      <c r="F126" s="217" t="s">
        <v>661</v>
      </c>
      <c r="G126" s="218" t="s">
        <v>167</v>
      </c>
      <c r="H126" s="219">
        <v>310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43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418</v>
      </c>
      <c r="AT126" s="226" t="s">
        <v>137</v>
      </c>
      <c r="AU126" s="226" t="s">
        <v>88</v>
      </c>
      <c r="AY126" s="14" t="s">
        <v>135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86</v>
      </c>
      <c r="BK126" s="227">
        <f>ROUND(I126*H126,2)</f>
        <v>0</v>
      </c>
      <c r="BL126" s="14" t="s">
        <v>418</v>
      </c>
      <c r="BM126" s="226" t="s">
        <v>662</v>
      </c>
    </row>
    <row r="127" s="2" customFormat="1" ht="16.5" customHeight="1">
      <c r="A127" s="35"/>
      <c r="B127" s="36"/>
      <c r="C127" s="215" t="s">
        <v>663</v>
      </c>
      <c r="D127" s="215" t="s">
        <v>137</v>
      </c>
      <c r="E127" s="216" t="s">
        <v>664</v>
      </c>
      <c r="F127" s="217" t="s">
        <v>665</v>
      </c>
      <c r="G127" s="218" t="s">
        <v>167</v>
      </c>
      <c r="H127" s="219">
        <v>310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43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418</v>
      </c>
      <c r="AT127" s="226" t="s">
        <v>137</v>
      </c>
      <c r="AU127" s="226" t="s">
        <v>88</v>
      </c>
      <c r="AY127" s="14" t="s">
        <v>135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86</v>
      </c>
      <c r="BK127" s="227">
        <f>ROUND(I127*H127,2)</f>
        <v>0</v>
      </c>
      <c r="BL127" s="14" t="s">
        <v>418</v>
      </c>
      <c r="BM127" s="226" t="s">
        <v>666</v>
      </c>
    </row>
    <row r="128" s="2" customFormat="1" ht="16.5" customHeight="1">
      <c r="A128" s="35"/>
      <c r="B128" s="36"/>
      <c r="C128" s="215" t="s">
        <v>160</v>
      </c>
      <c r="D128" s="215" t="s">
        <v>137</v>
      </c>
      <c r="E128" s="216" t="s">
        <v>667</v>
      </c>
      <c r="F128" s="217" t="s">
        <v>668</v>
      </c>
      <c r="G128" s="218" t="s">
        <v>669</v>
      </c>
      <c r="H128" s="219">
        <v>10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43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418</v>
      </c>
      <c r="AT128" s="226" t="s">
        <v>137</v>
      </c>
      <c r="AU128" s="226" t="s">
        <v>88</v>
      </c>
      <c r="AY128" s="14" t="s">
        <v>135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86</v>
      </c>
      <c r="BK128" s="227">
        <f>ROUND(I128*H128,2)</f>
        <v>0</v>
      </c>
      <c r="BL128" s="14" t="s">
        <v>418</v>
      </c>
      <c r="BM128" s="226" t="s">
        <v>670</v>
      </c>
    </row>
    <row r="129" s="2" customFormat="1" ht="16.5" customHeight="1">
      <c r="A129" s="35"/>
      <c r="B129" s="36"/>
      <c r="C129" s="215" t="s">
        <v>156</v>
      </c>
      <c r="D129" s="215" t="s">
        <v>137</v>
      </c>
      <c r="E129" s="216" t="s">
        <v>671</v>
      </c>
      <c r="F129" s="217" t="s">
        <v>672</v>
      </c>
      <c r="G129" s="218" t="s">
        <v>167</v>
      </c>
      <c r="H129" s="219">
        <v>310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43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418</v>
      </c>
      <c r="AT129" s="226" t="s">
        <v>137</v>
      </c>
      <c r="AU129" s="226" t="s">
        <v>88</v>
      </c>
      <c r="AY129" s="14" t="s">
        <v>135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86</v>
      </c>
      <c r="BK129" s="227">
        <f>ROUND(I129*H129,2)</f>
        <v>0</v>
      </c>
      <c r="BL129" s="14" t="s">
        <v>418</v>
      </c>
      <c r="BM129" s="226" t="s">
        <v>673</v>
      </c>
    </row>
    <row r="130" s="2" customFormat="1" ht="16.5" customHeight="1">
      <c r="A130" s="35"/>
      <c r="B130" s="36"/>
      <c r="C130" s="215" t="s">
        <v>164</v>
      </c>
      <c r="D130" s="215" t="s">
        <v>137</v>
      </c>
      <c r="E130" s="216" t="s">
        <v>674</v>
      </c>
      <c r="F130" s="217" t="s">
        <v>675</v>
      </c>
      <c r="G130" s="218" t="s">
        <v>167</v>
      </c>
      <c r="H130" s="219">
        <v>310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43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418</v>
      </c>
      <c r="AT130" s="226" t="s">
        <v>137</v>
      </c>
      <c r="AU130" s="226" t="s">
        <v>88</v>
      </c>
      <c r="AY130" s="14" t="s">
        <v>135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86</v>
      </c>
      <c r="BK130" s="227">
        <f>ROUND(I130*H130,2)</f>
        <v>0</v>
      </c>
      <c r="BL130" s="14" t="s">
        <v>418</v>
      </c>
      <c r="BM130" s="226" t="s">
        <v>676</v>
      </c>
    </row>
    <row r="131" s="2" customFormat="1" ht="16.5" customHeight="1">
      <c r="A131" s="35"/>
      <c r="B131" s="36"/>
      <c r="C131" s="215" t="s">
        <v>411</v>
      </c>
      <c r="D131" s="215" t="s">
        <v>137</v>
      </c>
      <c r="E131" s="216" t="s">
        <v>677</v>
      </c>
      <c r="F131" s="217" t="s">
        <v>678</v>
      </c>
      <c r="G131" s="218" t="s">
        <v>679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43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418</v>
      </c>
      <c r="AT131" s="226" t="s">
        <v>137</v>
      </c>
      <c r="AU131" s="226" t="s">
        <v>88</v>
      </c>
      <c r="AY131" s="14" t="s">
        <v>135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86</v>
      </c>
      <c r="BK131" s="227">
        <f>ROUND(I131*H131,2)</f>
        <v>0</v>
      </c>
      <c r="BL131" s="14" t="s">
        <v>418</v>
      </c>
      <c r="BM131" s="226" t="s">
        <v>680</v>
      </c>
    </row>
    <row r="132" s="2" customFormat="1" ht="24.15" customHeight="1">
      <c r="A132" s="35"/>
      <c r="B132" s="36"/>
      <c r="C132" s="215" t="s">
        <v>247</v>
      </c>
      <c r="D132" s="215" t="s">
        <v>137</v>
      </c>
      <c r="E132" s="216" t="s">
        <v>681</v>
      </c>
      <c r="F132" s="217" t="s">
        <v>682</v>
      </c>
      <c r="G132" s="218" t="s">
        <v>669</v>
      </c>
      <c r="H132" s="219">
        <v>10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43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142</v>
      </c>
      <c r="AT132" s="226" t="s">
        <v>137</v>
      </c>
      <c r="AU132" s="226" t="s">
        <v>88</v>
      </c>
      <c r="AY132" s="14" t="s">
        <v>135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86</v>
      </c>
      <c r="BK132" s="227">
        <f>ROUND(I132*H132,2)</f>
        <v>0</v>
      </c>
      <c r="BL132" s="14" t="s">
        <v>142</v>
      </c>
      <c r="BM132" s="226" t="s">
        <v>683</v>
      </c>
    </row>
    <row r="133" s="2" customFormat="1" ht="37.8" customHeight="1">
      <c r="A133" s="35"/>
      <c r="B133" s="36"/>
      <c r="C133" s="215" t="s">
        <v>251</v>
      </c>
      <c r="D133" s="215" t="s">
        <v>137</v>
      </c>
      <c r="E133" s="216" t="s">
        <v>684</v>
      </c>
      <c r="F133" s="217" t="s">
        <v>685</v>
      </c>
      <c r="G133" s="218" t="s">
        <v>669</v>
      </c>
      <c r="H133" s="219">
        <v>10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43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142</v>
      </c>
      <c r="AT133" s="226" t="s">
        <v>137</v>
      </c>
      <c r="AU133" s="226" t="s">
        <v>88</v>
      </c>
      <c r="AY133" s="14" t="s">
        <v>135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86</v>
      </c>
      <c r="BK133" s="227">
        <f>ROUND(I133*H133,2)</f>
        <v>0</v>
      </c>
      <c r="BL133" s="14" t="s">
        <v>142</v>
      </c>
      <c r="BM133" s="226" t="s">
        <v>686</v>
      </c>
    </row>
    <row r="134" s="12" customFormat="1" ht="22.8" customHeight="1">
      <c r="A134" s="12"/>
      <c r="B134" s="199"/>
      <c r="C134" s="200"/>
      <c r="D134" s="201" t="s">
        <v>77</v>
      </c>
      <c r="E134" s="213" t="s">
        <v>687</v>
      </c>
      <c r="F134" s="213" t="s">
        <v>688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SUM(P135:P140)</f>
        <v>0</v>
      </c>
      <c r="Q134" s="207"/>
      <c r="R134" s="208">
        <f>SUM(R135:R140)</f>
        <v>0</v>
      </c>
      <c r="S134" s="207"/>
      <c r="T134" s="209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86</v>
      </c>
      <c r="AT134" s="211" t="s">
        <v>77</v>
      </c>
      <c r="AU134" s="211" t="s">
        <v>86</v>
      </c>
      <c r="AY134" s="210" t="s">
        <v>135</v>
      </c>
      <c r="BK134" s="212">
        <f>SUM(BK135:BK140)</f>
        <v>0</v>
      </c>
    </row>
    <row r="135" s="2" customFormat="1" ht="16.5" customHeight="1">
      <c r="A135" s="35"/>
      <c r="B135" s="36"/>
      <c r="C135" s="215" t="s">
        <v>525</v>
      </c>
      <c r="D135" s="215" t="s">
        <v>137</v>
      </c>
      <c r="E135" s="216" t="s">
        <v>689</v>
      </c>
      <c r="F135" s="217" t="s">
        <v>690</v>
      </c>
      <c r="G135" s="218" t="s">
        <v>167</v>
      </c>
      <c r="H135" s="219">
        <v>310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43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142</v>
      </c>
      <c r="AT135" s="226" t="s">
        <v>137</v>
      </c>
      <c r="AU135" s="226" t="s">
        <v>88</v>
      </c>
      <c r="AY135" s="14" t="s">
        <v>135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86</v>
      </c>
      <c r="BK135" s="227">
        <f>ROUND(I135*H135,2)</f>
        <v>0</v>
      </c>
      <c r="BL135" s="14" t="s">
        <v>142</v>
      </c>
      <c r="BM135" s="226" t="s">
        <v>691</v>
      </c>
    </row>
    <row r="136" s="2" customFormat="1" ht="16.5" customHeight="1">
      <c r="A136" s="35"/>
      <c r="B136" s="36"/>
      <c r="C136" s="215" t="s">
        <v>142</v>
      </c>
      <c r="D136" s="215" t="s">
        <v>137</v>
      </c>
      <c r="E136" s="216" t="s">
        <v>692</v>
      </c>
      <c r="F136" s="217" t="s">
        <v>693</v>
      </c>
      <c r="G136" s="218" t="s">
        <v>669</v>
      </c>
      <c r="H136" s="219">
        <v>10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43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142</v>
      </c>
      <c r="AT136" s="226" t="s">
        <v>137</v>
      </c>
      <c r="AU136" s="226" t="s">
        <v>88</v>
      </c>
      <c r="AY136" s="14" t="s">
        <v>135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86</v>
      </c>
      <c r="BK136" s="227">
        <f>ROUND(I136*H136,2)</f>
        <v>0</v>
      </c>
      <c r="BL136" s="14" t="s">
        <v>142</v>
      </c>
      <c r="BM136" s="226" t="s">
        <v>694</v>
      </c>
    </row>
    <row r="137" s="2" customFormat="1" ht="24.15" customHeight="1">
      <c r="A137" s="35"/>
      <c r="B137" s="36"/>
      <c r="C137" s="215" t="s">
        <v>8</v>
      </c>
      <c r="D137" s="215" t="s">
        <v>137</v>
      </c>
      <c r="E137" s="216" t="s">
        <v>695</v>
      </c>
      <c r="F137" s="217" t="s">
        <v>696</v>
      </c>
      <c r="G137" s="218" t="s">
        <v>669</v>
      </c>
      <c r="H137" s="219">
        <v>10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43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142</v>
      </c>
      <c r="AT137" s="226" t="s">
        <v>137</v>
      </c>
      <c r="AU137" s="226" t="s">
        <v>88</v>
      </c>
      <c r="AY137" s="14" t="s">
        <v>135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86</v>
      </c>
      <c r="BK137" s="227">
        <f>ROUND(I137*H137,2)</f>
        <v>0</v>
      </c>
      <c r="BL137" s="14" t="s">
        <v>142</v>
      </c>
      <c r="BM137" s="226" t="s">
        <v>697</v>
      </c>
    </row>
    <row r="138" s="2" customFormat="1" ht="16.5" customHeight="1">
      <c r="A138" s="35"/>
      <c r="B138" s="36"/>
      <c r="C138" s="215" t="s">
        <v>148</v>
      </c>
      <c r="D138" s="215" t="s">
        <v>137</v>
      </c>
      <c r="E138" s="216" t="s">
        <v>698</v>
      </c>
      <c r="F138" s="217" t="s">
        <v>699</v>
      </c>
      <c r="G138" s="218" t="s">
        <v>669</v>
      </c>
      <c r="H138" s="219">
        <v>10</v>
      </c>
      <c r="I138" s="220"/>
      <c r="J138" s="221">
        <f>ROUND(I138*H138,2)</f>
        <v>0</v>
      </c>
      <c r="K138" s="217" t="s">
        <v>1</v>
      </c>
      <c r="L138" s="41"/>
      <c r="M138" s="222" t="s">
        <v>1</v>
      </c>
      <c r="N138" s="223" t="s">
        <v>43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142</v>
      </c>
      <c r="AT138" s="226" t="s">
        <v>137</v>
      </c>
      <c r="AU138" s="226" t="s">
        <v>88</v>
      </c>
      <c r="AY138" s="14" t="s">
        <v>135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86</v>
      </c>
      <c r="BK138" s="227">
        <f>ROUND(I138*H138,2)</f>
        <v>0</v>
      </c>
      <c r="BL138" s="14" t="s">
        <v>142</v>
      </c>
      <c r="BM138" s="226" t="s">
        <v>700</v>
      </c>
    </row>
    <row r="139" s="2" customFormat="1" ht="16.5" customHeight="1">
      <c r="A139" s="35"/>
      <c r="B139" s="36"/>
      <c r="C139" s="215" t="s">
        <v>169</v>
      </c>
      <c r="D139" s="215" t="s">
        <v>137</v>
      </c>
      <c r="E139" s="216" t="s">
        <v>701</v>
      </c>
      <c r="F139" s="217" t="s">
        <v>702</v>
      </c>
      <c r="G139" s="218" t="s">
        <v>167</v>
      </c>
      <c r="H139" s="219">
        <v>310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43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137</v>
      </c>
      <c r="AU139" s="226" t="s">
        <v>88</v>
      </c>
      <c r="AY139" s="14" t="s">
        <v>135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86</v>
      </c>
      <c r="BK139" s="227">
        <f>ROUND(I139*H139,2)</f>
        <v>0</v>
      </c>
      <c r="BL139" s="14" t="s">
        <v>142</v>
      </c>
      <c r="BM139" s="226" t="s">
        <v>703</v>
      </c>
    </row>
    <row r="140" s="2" customFormat="1" ht="16.5" customHeight="1">
      <c r="A140" s="35"/>
      <c r="B140" s="36"/>
      <c r="C140" s="215" t="s">
        <v>174</v>
      </c>
      <c r="D140" s="215" t="s">
        <v>137</v>
      </c>
      <c r="E140" s="216" t="s">
        <v>704</v>
      </c>
      <c r="F140" s="217" t="s">
        <v>705</v>
      </c>
      <c r="G140" s="218" t="s">
        <v>669</v>
      </c>
      <c r="H140" s="219">
        <v>1</v>
      </c>
      <c r="I140" s="220"/>
      <c r="J140" s="221">
        <f>ROUND(I140*H140,2)</f>
        <v>0</v>
      </c>
      <c r="K140" s="217" t="s">
        <v>1</v>
      </c>
      <c r="L140" s="41"/>
      <c r="M140" s="222" t="s">
        <v>1</v>
      </c>
      <c r="N140" s="223" t="s">
        <v>43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142</v>
      </c>
      <c r="AT140" s="226" t="s">
        <v>137</v>
      </c>
      <c r="AU140" s="226" t="s">
        <v>88</v>
      </c>
      <c r="AY140" s="14" t="s">
        <v>135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86</v>
      </c>
      <c r="BK140" s="227">
        <f>ROUND(I140*H140,2)</f>
        <v>0</v>
      </c>
      <c r="BL140" s="14" t="s">
        <v>142</v>
      </c>
      <c r="BM140" s="226" t="s">
        <v>706</v>
      </c>
    </row>
    <row r="141" s="12" customFormat="1" ht="22.8" customHeight="1">
      <c r="A141" s="12"/>
      <c r="B141" s="199"/>
      <c r="C141" s="200"/>
      <c r="D141" s="201" t="s">
        <v>77</v>
      </c>
      <c r="E141" s="213" t="s">
        <v>707</v>
      </c>
      <c r="F141" s="213" t="s">
        <v>708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P142</f>
        <v>0</v>
      </c>
      <c r="Q141" s="207"/>
      <c r="R141" s="208">
        <f>R142</f>
        <v>0</v>
      </c>
      <c r="S141" s="207"/>
      <c r="T141" s="209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86</v>
      </c>
      <c r="AT141" s="211" t="s">
        <v>77</v>
      </c>
      <c r="AU141" s="211" t="s">
        <v>86</v>
      </c>
      <c r="AY141" s="210" t="s">
        <v>135</v>
      </c>
      <c r="BK141" s="212">
        <f>BK142</f>
        <v>0</v>
      </c>
    </row>
    <row r="142" s="2" customFormat="1" ht="16.5" customHeight="1">
      <c r="A142" s="35"/>
      <c r="B142" s="36"/>
      <c r="C142" s="215" t="s">
        <v>709</v>
      </c>
      <c r="D142" s="215" t="s">
        <v>137</v>
      </c>
      <c r="E142" s="216" t="s">
        <v>710</v>
      </c>
      <c r="F142" s="217" t="s">
        <v>711</v>
      </c>
      <c r="G142" s="218" t="s">
        <v>679</v>
      </c>
      <c r="H142" s="219">
        <v>1</v>
      </c>
      <c r="I142" s="220"/>
      <c r="J142" s="221">
        <f>ROUND(I142*H142,2)</f>
        <v>0</v>
      </c>
      <c r="K142" s="217" t="s">
        <v>1</v>
      </c>
      <c r="L142" s="41"/>
      <c r="M142" s="222" t="s">
        <v>1</v>
      </c>
      <c r="N142" s="223" t="s">
        <v>43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142</v>
      </c>
      <c r="AT142" s="226" t="s">
        <v>137</v>
      </c>
      <c r="AU142" s="226" t="s">
        <v>88</v>
      </c>
      <c r="AY142" s="14" t="s">
        <v>135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86</v>
      </c>
      <c r="BK142" s="227">
        <f>ROUND(I142*H142,2)</f>
        <v>0</v>
      </c>
      <c r="BL142" s="14" t="s">
        <v>142</v>
      </c>
      <c r="BM142" s="226" t="s">
        <v>712</v>
      </c>
    </row>
    <row r="143" s="12" customFormat="1" ht="22.8" customHeight="1">
      <c r="A143" s="12"/>
      <c r="B143" s="199"/>
      <c r="C143" s="200"/>
      <c r="D143" s="201" t="s">
        <v>77</v>
      </c>
      <c r="E143" s="213" t="s">
        <v>713</v>
      </c>
      <c r="F143" s="213" t="s">
        <v>714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SUM(P144:P149)</f>
        <v>0</v>
      </c>
      <c r="Q143" s="207"/>
      <c r="R143" s="208">
        <f>SUM(R144:R149)</f>
        <v>0</v>
      </c>
      <c r="S143" s="207"/>
      <c r="T143" s="209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86</v>
      </c>
      <c r="AT143" s="211" t="s">
        <v>77</v>
      </c>
      <c r="AU143" s="211" t="s">
        <v>86</v>
      </c>
      <c r="AY143" s="210" t="s">
        <v>135</v>
      </c>
      <c r="BK143" s="212">
        <f>SUM(BK144:BK149)</f>
        <v>0</v>
      </c>
    </row>
    <row r="144" s="2" customFormat="1" ht="16.5" customHeight="1">
      <c r="A144" s="35"/>
      <c r="B144" s="36"/>
      <c r="C144" s="215" t="s">
        <v>715</v>
      </c>
      <c r="D144" s="215" t="s">
        <v>137</v>
      </c>
      <c r="E144" s="216" t="s">
        <v>716</v>
      </c>
      <c r="F144" s="217" t="s">
        <v>717</v>
      </c>
      <c r="G144" s="218" t="s">
        <v>679</v>
      </c>
      <c r="H144" s="219">
        <v>1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43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137</v>
      </c>
      <c r="AU144" s="226" t="s">
        <v>88</v>
      </c>
      <c r="AY144" s="14" t="s">
        <v>135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86</v>
      </c>
      <c r="BK144" s="227">
        <f>ROUND(I144*H144,2)</f>
        <v>0</v>
      </c>
      <c r="BL144" s="14" t="s">
        <v>142</v>
      </c>
      <c r="BM144" s="226" t="s">
        <v>718</v>
      </c>
    </row>
    <row r="145" s="2" customFormat="1" ht="16.5" customHeight="1">
      <c r="A145" s="35"/>
      <c r="B145" s="36"/>
      <c r="C145" s="215" t="s">
        <v>235</v>
      </c>
      <c r="D145" s="215" t="s">
        <v>137</v>
      </c>
      <c r="E145" s="216" t="s">
        <v>719</v>
      </c>
      <c r="F145" s="217" t="s">
        <v>720</v>
      </c>
      <c r="G145" s="218" t="s">
        <v>679</v>
      </c>
      <c r="H145" s="219">
        <v>1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43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142</v>
      </c>
      <c r="AT145" s="226" t="s">
        <v>137</v>
      </c>
      <c r="AU145" s="226" t="s">
        <v>88</v>
      </c>
      <c r="AY145" s="14" t="s">
        <v>135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86</v>
      </c>
      <c r="BK145" s="227">
        <f>ROUND(I145*H145,2)</f>
        <v>0</v>
      </c>
      <c r="BL145" s="14" t="s">
        <v>142</v>
      </c>
      <c r="BM145" s="226" t="s">
        <v>721</v>
      </c>
    </row>
    <row r="146" s="2" customFormat="1" ht="16.5" customHeight="1">
      <c r="A146" s="35"/>
      <c r="B146" s="36"/>
      <c r="C146" s="215" t="s">
        <v>179</v>
      </c>
      <c r="D146" s="215" t="s">
        <v>137</v>
      </c>
      <c r="E146" s="216" t="s">
        <v>722</v>
      </c>
      <c r="F146" s="217" t="s">
        <v>723</v>
      </c>
      <c r="G146" s="218" t="s">
        <v>679</v>
      </c>
      <c r="H146" s="219">
        <v>1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43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137</v>
      </c>
      <c r="AU146" s="226" t="s">
        <v>88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86</v>
      </c>
      <c r="BK146" s="227">
        <f>ROUND(I146*H146,2)</f>
        <v>0</v>
      </c>
      <c r="BL146" s="14" t="s">
        <v>142</v>
      </c>
      <c r="BM146" s="226" t="s">
        <v>724</v>
      </c>
    </row>
    <row r="147" s="2" customFormat="1" ht="16.5" customHeight="1">
      <c r="A147" s="35"/>
      <c r="B147" s="36"/>
      <c r="C147" s="215" t="s">
        <v>223</v>
      </c>
      <c r="D147" s="215" t="s">
        <v>137</v>
      </c>
      <c r="E147" s="216" t="s">
        <v>725</v>
      </c>
      <c r="F147" s="217" t="s">
        <v>726</v>
      </c>
      <c r="G147" s="218" t="s">
        <v>679</v>
      </c>
      <c r="H147" s="219">
        <v>1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43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142</v>
      </c>
      <c r="AT147" s="226" t="s">
        <v>137</v>
      </c>
      <c r="AU147" s="226" t="s">
        <v>88</v>
      </c>
      <c r="AY147" s="14" t="s">
        <v>135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86</v>
      </c>
      <c r="BK147" s="227">
        <f>ROUND(I147*H147,2)</f>
        <v>0</v>
      </c>
      <c r="BL147" s="14" t="s">
        <v>142</v>
      </c>
      <c r="BM147" s="226" t="s">
        <v>727</v>
      </c>
    </row>
    <row r="148" s="2" customFormat="1" ht="16.5" customHeight="1">
      <c r="A148" s="35"/>
      <c r="B148" s="36"/>
      <c r="C148" s="215" t="s">
        <v>7</v>
      </c>
      <c r="D148" s="215" t="s">
        <v>137</v>
      </c>
      <c r="E148" s="216" t="s">
        <v>728</v>
      </c>
      <c r="F148" s="217" t="s">
        <v>729</v>
      </c>
      <c r="G148" s="218" t="s">
        <v>679</v>
      </c>
      <c r="H148" s="219">
        <v>1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43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137</v>
      </c>
      <c r="AU148" s="226" t="s">
        <v>88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86</v>
      </c>
      <c r="BK148" s="227">
        <f>ROUND(I148*H148,2)</f>
        <v>0</v>
      </c>
      <c r="BL148" s="14" t="s">
        <v>142</v>
      </c>
      <c r="BM148" s="226" t="s">
        <v>730</v>
      </c>
    </row>
    <row r="149" s="2" customFormat="1" ht="16.5" customHeight="1">
      <c r="A149" s="35"/>
      <c r="B149" s="36"/>
      <c r="C149" s="215" t="s">
        <v>579</v>
      </c>
      <c r="D149" s="215" t="s">
        <v>137</v>
      </c>
      <c r="E149" s="216" t="s">
        <v>731</v>
      </c>
      <c r="F149" s="217" t="s">
        <v>732</v>
      </c>
      <c r="G149" s="218" t="s">
        <v>679</v>
      </c>
      <c r="H149" s="219">
        <v>1</v>
      </c>
      <c r="I149" s="220"/>
      <c r="J149" s="221">
        <f>ROUND(I149*H149,2)</f>
        <v>0</v>
      </c>
      <c r="K149" s="217" t="s">
        <v>1</v>
      </c>
      <c r="L149" s="41"/>
      <c r="M149" s="238" t="s">
        <v>1</v>
      </c>
      <c r="N149" s="239" t="s">
        <v>43</v>
      </c>
      <c r="O149" s="240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142</v>
      </c>
      <c r="AT149" s="226" t="s">
        <v>137</v>
      </c>
      <c r="AU149" s="226" t="s">
        <v>88</v>
      </c>
      <c r="AY149" s="14" t="s">
        <v>135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86</v>
      </c>
      <c r="BK149" s="227">
        <f>ROUND(I149*H149,2)</f>
        <v>0</v>
      </c>
      <c r="BL149" s="14" t="s">
        <v>142</v>
      </c>
      <c r="BM149" s="226" t="s">
        <v>733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rm6OJLSM5avlfFB8/DiKX3avgEjK3lEyRkXhJeDLkWc0kQ8J9WnY4lE+7UMN4p7aq+R4l5NadyQMrFlMeVf7Lw==" hashValue="2yMl+wlwHhHB8D58RybxXyLWJzJAvPmKd6YDVGykfTb5Q+ycno2HJ/DyMaSN0NCp0tH2tc/8BHyTYYu+7QzSKw==" algorithmName="SHA-512" password="CC35"/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hidden="1" s="1" customFormat="1" ht="24.96" customHeight="1">
      <c r="B4" s="17"/>
      <c r="D4" s="135" t="s">
        <v>103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kanalizačních stok, komunikace, VO a sadové úpravy, ul. Boženy Němcové, Kolín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104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734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33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ROUND((SUM(BE119:BE133)),  2)</f>
        <v>0</v>
      </c>
      <c r="G33" s="35"/>
      <c r="H33" s="35"/>
      <c r="I33" s="152">
        <v>0.20999999999999999</v>
      </c>
      <c r="J33" s="151">
        <f>ROUND(((SUM(BE119:BE133))*I33),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44</v>
      </c>
      <c r="F34" s="151">
        <f>ROUND((SUM(BF119:BF133)),  2)</f>
        <v>0</v>
      </c>
      <c r="G34" s="35"/>
      <c r="H34" s="35"/>
      <c r="I34" s="152">
        <v>0.12</v>
      </c>
      <c r="J34" s="151">
        <f>ROUND(((SUM(BF119:BF133))*I34),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ROUND((SUM(BG119:BG133)),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ROUND((SUM(BH119:BH133)),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ROUND((SUM(BI119:BI133)),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kanalizačních stok, komunikace, VO a sadové úpravy, ul. Boženy Němcové, Kolín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OST - Ostatní vedlejší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Kolín</v>
      </c>
      <c r="G89" s="37"/>
      <c r="H89" s="37"/>
      <c r="I89" s="29" t="s">
        <v>22</v>
      </c>
      <c r="J89" s="76" t="str">
        <f>IF(J12="","",J12)</f>
        <v>20. 8. 2024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Kolín</v>
      </c>
      <c r="G91" s="37"/>
      <c r="H91" s="37"/>
      <c r="I91" s="29" t="s">
        <v>32</v>
      </c>
      <c r="J91" s="33" t="str">
        <f>E21</f>
        <v>TIMAO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109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76"/>
      <c r="C97" s="177"/>
      <c r="D97" s="178" t="s">
        <v>735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736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737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120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Rekonstrukce kanalizačních stok, komunikace, VO a sadové úpravy, ul. Boženy Němcové, Kolín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OST - Ostatní vedlejší náklady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Kolín</v>
      </c>
      <c r="G113" s="37"/>
      <c r="H113" s="37"/>
      <c r="I113" s="29" t="s">
        <v>22</v>
      </c>
      <c r="J113" s="76" t="str">
        <f>IF(J12="","",J12)</f>
        <v>20. 8. 2024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Město Kolín</v>
      </c>
      <c r="G115" s="37"/>
      <c r="H115" s="37"/>
      <c r="I115" s="29" t="s">
        <v>32</v>
      </c>
      <c r="J115" s="33" t="str">
        <f>E21</f>
        <v>TIMAO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121</v>
      </c>
      <c r="D118" s="191" t="s">
        <v>63</v>
      </c>
      <c r="E118" s="191" t="s">
        <v>59</v>
      </c>
      <c r="F118" s="191" t="s">
        <v>60</v>
      </c>
      <c r="G118" s="191" t="s">
        <v>122</v>
      </c>
      <c r="H118" s="191" t="s">
        <v>123</v>
      </c>
      <c r="I118" s="191" t="s">
        <v>124</v>
      </c>
      <c r="J118" s="191" t="s">
        <v>108</v>
      </c>
      <c r="K118" s="192" t="s">
        <v>125</v>
      </c>
      <c r="L118" s="193"/>
      <c r="M118" s="97" t="s">
        <v>1</v>
      </c>
      <c r="N118" s="98" t="s">
        <v>42</v>
      </c>
      <c r="O118" s="98" t="s">
        <v>126</v>
      </c>
      <c r="P118" s="98" t="s">
        <v>127</v>
      </c>
      <c r="Q118" s="98" t="s">
        <v>128</v>
      </c>
      <c r="R118" s="98" t="s">
        <v>129</v>
      </c>
      <c r="S118" s="98" t="s">
        <v>130</v>
      </c>
      <c r="T118" s="99" t="s">
        <v>131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132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77</v>
      </c>
      <c r="AU119" s="14" t="s">
        <v>110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77</v>
      </c>
      <c r="E120" s="202" t="s">
        <v>95</v>
      </c>
      <c r="F120" s="202" t="s">
        <v>738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P121+P125</f>
        <v>0</v>
      </c>
      <c r="Q120" s="207"/>
      <c r="R120" s="208">
        <f>R121+R125</f>
        <v>0</v>
      </c>
      <c r="S120" s="207"/>
      <c r="T120" s="209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142</v>
      </c>
      <c r="AT120" s="211" t="s">
        <v>77</v>
      </c>
      <c r="AU120" s="211" t="s">
        <v>78</v>
      </c>
      <c r="AY120" s="210" t="s">
        <v>135</v>
      </c>
      <c r="BK120" s="212">
        <f>BK121+BK125</f>
        <v>0</v>
      </c>
    </row>
    <row r="121" s="12" customFormat="1" ht="22.8" customHeight="1">
      <c r="A121" s="12"/>
      <c r="B121" s="199"/>
      <c r="C121" s="200"/>
      <c r="D121" s="201" t="s">
        <v>77</v>
      </c>
      <c r="E121" s="213" t="s">
        <v>739</v>
      </c>
      <c r="F121" s="213" t="s">
        <v>740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SUM(P122:P124)</f>
        <v>0</v>
      </c>
      <c r="Q121" s="207"/>
      <c r="R121" s="208">
        <f>SUM(R122:R124)</f>
        <v>0</v>
      </c>
      <c r="S121" s="207"/>
      <c r="T121" s="209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142</v>
      </c>
      <c r="AT121" s="211" t="s">
        <v>77</v>
      </c>
      <c r="AU121" s="211" t="s">
        <v>86</v>
      </c>
      <c r="AY121" s="210" t="s">
        <v>135</v>
      </c>
      <c r="BK121" s="212">
        <f>SUM(BK122:BK124)</f>
        <v>0</v>
      </c>
    </row>
    <row r="122" s="2" customFormat="1" ht="44.25" customHeight="1">
      <c r="A122" s="35"/>
      <c r="B122" s="36"/>
      <c r="C122" s="215" t="s">
        <v>86</v>
      </c>
      <c r="D122" s="215" t="s">
        <v>137</v>
      </c>
      <c r="E122" s="216" t="s">
        <v>741</v>
      </c>
      <c r="F122" s="217" t="s">
        <v>742</v>
      </c>
      <c r="G122" s="218" t="s">
        <v>679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43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743</v>
      </c>
      <c r="AT122" s="226" t="s">
        <v>137</v>
      </c>
      <c r="AU122" s="226" t="s">
        <v>88</v>
      </c>
      <c r="AY122" s="14" t="s">
        <v>135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86</v>
      </c>
      <c r="BK122" s="227">
        <f>ROUND(I122*H122,2)</f>
        <v>0</v>
      </c>
      <c r="BL122" s="14" t="s">
        <v>743</v>
      </c>
      <c r="BM122" s="226" t="s">
        <v>744</v>
      </c>
    </row>
    <row r="123" s="2" customFormat="1" ht="16.5" customHeight="1">
      <c r="A123" s="35"/>
      <c r="B123" s="36"/>
      <c r="C123" s="215" t="s">
        <v>88</v>
      </c>
      <c r="D123" s="215" t="s">
        <v>137</v>
      </c>
      <c r="E123" s="216" t="s">
        <v>745</v>
      </c>
      <c r="F123" s="217" t="s">
        <v>746</v>
      </c>
      <c r="G123" s="218" t="s">
        <v>679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43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743</v>
      </c>
      <c r="AT123" s="226" t="s">
        <v>137</v>
      </c>
      <c r="AU123" s="226" t="s">
        <v>88</v>
      </c>
      <c r="AY123" s="14" t="s">
        <v>135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86</v>
      </c>
      <c r="BK123" s="227">
        <f>ROUND(I123*H123,2)</f>
        <v>0</v>
      </c>
      <c r="BL123" s="14" t="s">
        <v>743</v>
      </c>
      <c r="BM123" s="226" t="s">
        <v>747</v>
      </c>
    </row>
    <row r="124" s="2" customFormat="1" ht="33" customHeight="1">
      <c r="A124" s="35"/>
      <c r="B124" s="36"/>
      <c r="C124" s="215" t="s">
        <v>709</v>
      </c>
      <c r="D124" s="215" t="s">
        <v>137</v>
      </c>
      <c r="E124" s="216" t="s">
        <v>748</v>
      </c>
      <c r="F124" s="217" t="s">
        <v>749</v>
      </c>
      <c r="G124" s="218" t="s">
        <v>679</v>
      </c>
      <c r="H124" s="219">
        <v>1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43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743</v>
      </c>
      <c r="AT124" s="226" t="s">
        <v>137</v>
      </c>
      <c r="AU124" s="226" t="s">
        <v>88</v>
      </c>
      <c r="AY124" s="14" t="s">
        <v>135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86</v>
      </c>
      <c r="BK124" s="227">
        <f>ROUND(I124*H124,2)</f>
        <v>0</v>
      </c>
      <c r="BL124" s="14" t="s">
        <v>743</v>
      </c>
      <c r="BM124" s="226" t="s">
        <v>750</v>
      </c>
    </row>
    <row r="125" s="12" customFormat="1" ht="22.8" customHeight="1">
      <c r="A125" s="12"/>
      <c r="B125" s="199"/>
      <c r="C125" s="200"/>
      <c r="D125" s="201" t="s">
        <v>77</v>
      </c>
      <c r="E125" s="213" t="s">
        <v>751</v>
      </c>
      <c r="F125" s="213" t="s">
        <v>752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SUM(P126:P133)</f>
        <v>0</v>
      </c>
      <c r="Q125" s="207"/>
      <c r="R125" s="208">
        <f>SUM(R126:R133)</f>
        <v>0</v>
      </c>
      <c r="S125" s="207"/>
      <c r="T125" s="209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235</v>
      </c>
      <c r="AT125" s="211" t="s">
        <v>77</v>
      </c>
      <c r="AU125" s="211" t="s">
        <v>86</v>
      </c>
      <c r="AY125" s="210" t="s">
        <v>135</v>
      </c>
      <c r="BK125" s="212">
        <f>SUM(BK126:BK133)</f>
        <v>0</v>
      </c>
    </row>
    <row r="126" s="2" customFormat="1" ht="16.5" customHeight="1">
      <c r="A126" s="35"/>
      <c r="B126" s="36"/>
      <c r="C126" s="215" t="s">
        <v>142</v>
      </c>
      <c r="D126" s="215" t="s">
        <v>137</v>
      </c>
      <c r="E126" s="216" t="s">
        <v>753</v>
      </c>
      <c r="F126" s="217" t="s">
        <v>754</v>
      </c>
      <c r="G126" s="218" t="s">
        <v>679</v>
      </c>
      <c r="H126" s="219">
        <v>1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43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755</v>
      </c>
      <c r="AT126" s="226" t="s">
        <v>137</v>
      </c>
      <c r="AU126" s="226" t="s">
        <v>88</v>
      </c>
      <c r="AY126" s="14" t="s">
        <v>135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86</v>
      </c>
      <c r="BK126" s="227">
        <f>ROUND(I126*H126,2)</f>
        <v>0</v>
      </c>
      <c r="BL126" s="14" t="s">
        <v>755</v>
      </c>
      <c r="BM126" s="226" t="s">
        <v>756</v>
      </c>
    </row>
    <row r="127" s="2" customFormat="1" ht="16.5" customHeight="1">
      <c r="A127" s="35"/>
      <c r="B127" s="36"/>
      <c r="C127" s="215" t="s">
        <v>235</v>
      </c>
      <c r="D127" s="215" t="s">
        <v>137</v>
      </c>
      <c r="E127" s="216" t="s">
        <v>757</v>
      </c>
      <c r="F127" s="217" t="s">
        <v>758</v>
      </c>
      <c r="G127" s="218" t="s">
        <v>679</v>
      </c>
      <c r="H127" s="219">
        <v>1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43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755</v>
      </c>
      <c r="AT127" s="226" t="s">
        <v>137</v>
      </c>
      <c r="AU127" s="226" t="s">
        <v>88</v>
      </c>
      <c r="AY127" s="14" t="s">
        <v>135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86</v>
      </c>
      <c r="BK127" s="227">
        <f>ROUND(I127*H127,2)</f>
        <v>0</v>
      </c>
      <c r="BL127" s="14" t="s">
        <v>755</v>
      </c>
      <c r="BM127" s="226" t="s">
        <v>759</v>
      </c>
    </row>
    <row r="128" s="2" customFormat="1" ht="16.5" customHeight="1">
      <c r="A128" s="35"/>
      <c r="B128" s="36"/>
      <c r="C128" s="215" t="s">
        <v>485</v>
      </c>
      <c r="D128" s="215" t="s">
        <v>137</v>
      </c>
      <c r="E128" s="216" t="s">
        <v>760</v>
      </c>
      <c r="F128" s="217" t="s">
        <v>761</v>
      </c>
      <c r="G128" s="218" t="s">
        <v>679</v>
      </c>
      <c r="H128" s="219">
        <v>1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43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755</v>
      </c>
      <c r="AT128" s="226" t="s">
        <v>137</v>
      </c>
      <c r="AU128" s="226" t="s">
        <v>88</v>
      </c>
      <c r="AY128" s="14" t="s">
        <v>135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86</v>
      </c>
      <c r="BK128" s="227">
        <f>ROUND(I128*H128,2)</f>
        <v>0</v>
      </c>
      <c r="BL128" s="14" t="s">
        <v>755</v>
      </c>
      <c r="BM128" s="226" t="s">
        <v>762</v>
      </c>
    </row>
    <row r="129" s="2" customFormat="1" ht="16.5" customHeight="1">
      <c r="A129" s="35"/>
      <c r="B129" s="36"/>
      <c r="C129" s="215" t="s">
        <v>715</v>
      </c>
      <c r="D129" s="215" t="s">
        <v>137</v>
      </c>
      <c r="E129" s="216" t="s">
        <v>763</v>
      </c>
      <c r="F129" s="217" t="s">
        <v>764</v>
      </c>
      <c r="G129" s="218" t="s">
        <v>679</v>
      </c>
      <c r="H129" s="219">
        <v>1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43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755</v>
      </c>
      <c r="AT129" s="226" t="s">
        <v>137</v>
      </c>
      <c r="AU129" s="226" t="s">
        <v>88</v>
      </c>
      <c r="AY129" s="14" t="s">
        <v>135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86</v>
      </c>
      <c r="BK129" s="227">
        <f>ROUND(I129*H129,2)</f>
        <v>0</v>
      </c>
      <c r="BL129" s="14" t="s">
        <v>755</v>
      </c>
      <c r="BM129" s="226" t="s">
        <v>765</v>
      </c>
    </row>
    <row r="130" s="2" customFormat="1" ht="24.15" customHeight="1">
      <c r="A130" s="35"/>
      <c r="B130" s="36"/>
      <c r="C130" s="215" t="s">
        <v>179</v>
      </c>
      <c r="D130" s="215" t="s">
        <v>137</v>
      </c>
      <c r="E130" s="216" t="s">
        <v>766</v>
      </c>
      <c r="F130" s="217" t="s">
        <v>767</v>
      </c>
      <c r="G130" s="218" t="s">
        <v>679</v>
      </c>
      <c r="H130" s="219">
        <v>1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43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755</v>
      </c>
      <c r="AT130" s="226" t="s">
        <v>137</v>
      </c>
      <c r="AU130" s="226" t="s">
        <v>88</v>
      </c>
      <c r="AY130" s="14" t="s">
        <v>135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86</v>
      </c>
      <c r="BK130" s="227">
        <f>ROUND(I130*H130,2)</f>
        <v>0</v>
      </c>
      <c r="BL130" s="14" t="s">
        <v>755</v>
      </c>
      <c r="BM130" s="226" t="s">
        <v>768</v>
      </c>
    </row>
    <row r="131" s="2" customFormat="1" ht="16.5" customHeight="1">
      <c r="A131" s="35"/>
      <c r="B131" s="36"/>
      <c r="C131" s="215" t="s">
        <v>336</v>
      </c>
      <c r="D131" s="215" t="s">
        <v>137</v>
      </c>
      <c r="E131" s="216" t="s">
        <v>769</v>
      </c>
      <c r="F131" s="217" t="s">
        <v>770</v>
      </c>
      <c r="G131" s="218" t="s">
        <v>679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43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755</v>
      </c>
      <c r="AT131" s="226" t="s">
        <v>137</v>
      </c>
      <c r="AU131" s="226" t="s">
        <v>88</v>
      </c>
      <c r="AY131" s="14" t="s">
        <v>135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86</v>
      </c>
      <c r="BK131" s="227">
        <f>ROUND(I131*H131,2)</f>
        <v>0</v>
      </c>
      <c r="BL131" s="14" t="s">
        <v>755</v>
      </c>
      <c r="BM131" s="226" t="s">
        <v>771</v>
      </c>
    </row>
    <row r="132" s="2" customFormat="1" ht="16.5" customHeight="1">
      <c r="A132" s="35"/>
      <c r="B132" s="36"/>
      <c r="C132" s="215" t="s">
        <v>663</v>
      </c>
      <c r="D132" s="215" t="s">
        <v>137</v>
      </c>
      <c r="E132" s="216" t="s">
        <v>772</v>
      </c>
      <c r="F132" s="217" t="s">
        <v>773</v>
      </c>
      <c r="G132" s="218" t="s">
        <v>679</v>
      </c>
      <c r="H132" s="219">
        <v>1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43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755</v>
      </c>
      <c r="AT132" s="226" t="s">
        <v>137</v>
      </c>
      <c r="AU132" s="226" t="s">
        <v>88</v>
      </c>
      <c r="AY132" s="14" t="s">
        <v>135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86</v>
      </c>
      <c r="BK132" s="227">
        <f>ROUND(I132*H132,2)</f>
        <v>0</v>
      </c>
      <c r="BL132" s="14" t="s">
        <v>755</v>
      </c>
      <c r="BM132" s="226" t="s">
        <v>774</v>
      </c>
    </row>
    <row r="133" s="2" customFormat="1" ht="24.15" customHeight="1">
      <c r="A133" s="35"/>
      <c r="B133" s="36"/>
      <c r="C133" s="215" t="s">
        <v>525</v>
      </c>
      <c r="D133" s="215" t="s">
        <v>137</v>
      </c>
      <c r="E133" s="216" t="s">
        <v>775</v>
      </c>
      <c r="F133" s="217" t="s">
        <v>776</v>
      </c>
      <c r="G133" s="218" t="s">
        <v>679</v>
      </c>
      <c r="H133" s="219">
        <v>1</v>
      </c>
      <c r="I133" s="220"/>
      <c r="J133" s="221">
        <f>ROUND(I133*H133,2)</f>
        <v>0</v>
      </c>
      <c r="K133" s="217" t="s">
        <v>1</v>
      </c>
      <c r="L133" s="41"/>
      <c r="M133" s="238" t="s">
        <v>1</v>
      </c>
      <c r="N133" s="239" t="s">
        <v>43</v>
      </c>
      <c r="O133" s="240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755</v>
      </c>
      <c r="AT133" s="226" t="s">
        <v>137</v>
      </c>
      <c r="AU133" s="226" t="s">
        <v>88</v>
      </c>
      <c r="AY133" s="14" t="s">
        <v>135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86</v>
      </c>
      <c r="BK133" s="227">
        <f>ROUND(I133*H133,2)</f>
        <v>0</v>
      </c>
      <c r="BL133" s="14" t="s">
        <v>755</v>
      </c>
      <c r="BM133" s="226" t="s">
        <v>777</v>
      </c>
    </row>
    <row r="134" s="2" customFormat="1" ht="6.96" customHeight="1">
      <c r="A134" s="35"/>
      <c r="B134" s="63"/>
      <c r="C134" s="64"/>
      <c r="D134" s="64"/>
      <c r="E134" s="64"/>
      <c r="F134" s="64"/>
      <c r="G134" s="64"/>
      <c r="H134" s="64"/>
      <c r="I134" s="64"/>
      <c r="J134" s="64"/>
      <c r="K134" s="64"/>
      <c r="L134" s="41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sheet="1" autoFilter="0" formatColumns="0" formatRows="0" objects="1" scenarios="1" spinCount="100000" saltValue="uHx2go59qgtaUFDPoAsO4+WpAfQczsxpRjRwiAspdn02bTRA/JxFAiMTTE+z12pl9LgerEGbIYrYmkivCzJSjw==" hashValue="pKtmNcICOOpicFzdGTwzUzWCiMUxqAyEVvrdy17gny5aKtEcsdTbHwVyRqlMTo3aH3hraLG1mUQWgqKqAdKq0A==" algorithmName="SHA-512" password="CC35"/>
  <autoFilter ref="C118:K13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hidden="1" s="1" customFormat="1" ht="24.96" customHeight="1">
      <c r="B4" s="17"/>
      <c r="D4" s="135" t="s">
        <v>103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kanalizačních stok, komunikace, VO a sadové úpravy, ul. Boženy Němcové, Kolín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104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778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33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ROUND((SUM(BE123:BE163)),  2)</f>
        <v>0</v>
      </c>
      <c r="G33" s="35"/>
      <c r="H33" s="35"/>
      <c r="I33" s="152">
        <v>0.20999999999999999</v>
      </c>
      <c r="J33" s="151">
        <f>ROUND(((SUM(BE123:BE163))*I33),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44</v>
      </c>
      <c r="F34" s="151">
        <f>ROUND((SUM(BF123:BF163)),  2)</f>
        <v>0</v>
      </c>
      <c r="G34" s="35"/>
      <c r="H34" s="35"/>
      <c r="I34" s="152">
        <v>0.12</v>
      </c>
      <c r="J34" s="151">
        <f>ROUND(((SUM(BF123:BF163))*I34),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ROUND((SUM(BG123:BG163)),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ROUND((SUM(BH123:BH163)),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ROUND((SUM(BI123:BI163)),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kanalizačních stok, komunikace, VO a sadové úpravy, ul. Boženy Němcové, Kolín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D.2.3.7.4 - Uprava uzemi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Kolín</v>
      </c>
      <c r="G89" s="37"/>
      <c r="H89" s="37"/>
      <c r="I89" s="29" t="s">
        <v>22</v>
      </c>
      <c r="J89" s="76" t="str">
        <f>IF(J12="","",J12)</f>
        <v>20. 8. 2024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Kolín</v>
      </c>
      <c r="G91" s="37"/>
      <c r="H91" s="37"/>
      <c r="I91" s="29" t="s">
        <v>32</v>
      </c>
      <c r="J91" s="33" t="str">
        <f>E21</f>
        <v>TIMAO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109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779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780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781</v>
      </c>
      <c r="E100" s="185"/>
      <c r="F100" s="185"/>
      <c r="G100" s="185"/>
      <c r="H100" s="185"/>
      <c r="I100" s="185"/>
      <c r="J100" s="186">
        <f>J145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782</v>
      </c>
      <c r="E101" s="185"/>
      <c r="F101" s="185"/>
      <c r="G101" s="185"/>
      <c r="H101" s="185"/>
      <c r="I101" s="185"/>
      <c r="J101" s="186">
        <f>J149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783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784</v>
      </c>
      <c r="E103" s="185"/>
      <c r="F103" s="185"/>
      <c r="G103" s="185"/>
      <c r="H103" s="185"/>
      <c r="I103" s="185"/>
      <c r="J103" s="186">
        <f>J161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120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71" t="str">
        <f>E7</f>
        <v>Rekonstrukce kanalizačních stok, komunikace, VO a sadové úpravy, ul. Boženy Němcové, Kolín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104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D.2.3.7.4 - Uprava uzemi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Kolín</v>
      </c>
      <c r="G117" s="37"/>
      <c r="H117" s="37"/>
      <c r="I117" s="29" t="s">
        <v>22</v>
      </c>
      <c r="J117" s="76" t="str">
        <f>IF(J12="","",J12)</f>
        <v>20. 8. 2024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Město Kolín</v>
      </c>
      <c r="G119" s="37"/>
      <c r="H119" s="37"/>
      <c r="I119" s="29" t="s">
        <v>32</v>
      </c>
      <c r="J119" s="33" t="str">
        <f>E21</f>
        <v>TIMAO s.r.o.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30</v>
      </c>
      <c r="D120" s="37"/>
      <c r="E120" s="37"/>
      <c r="F120" s="24" t="str">
        <f>IF(E18="","",E18)</f>
        <v>Vyplň údaj</v>
      </c>
      <c r="G120" s="37"/>
      <c r="H120" s="37"/>
      <c r="I120" s="29" t="s">
        <v>35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121</v>
      </c>
      <c r="D122" s="191" t="s">
        <v>63</v>
      </c>
      <c r="E122" s="191" t="s">
        <v>59</v>
      </c>
      <c r="F122" s="191" t="s">
        <v>60</v>
      </c>
      <c r="G122" s="191" t="s">
        <v>122</v>
      </c>
      <c r="H122" s="191" t="s">
        <v>123</v>
      </c>
      <c r="I122" s="191" t="s">
        <v>124</v>
      </c>
      <c r="J122" s="191" t="s">
        <v>108</v>
      </c>
      <c r="K122" s="192" t="s">
        <v>125</v>
      </c>
      <c r="L122" s="193"/>
      <c r="M122" s="97" t="s">
        <v>1</v>
      </c>
      <c r="N122" s="98" t="s">
        <v>42</v>
      </c>
      <c r="O122" s="98" t="s">
        <v>126</v>
      </c>
      <c r="P122" s="98" t="s">
        <v>127</v>
      </c>
      <c r="Q122" s="98" t="s">
        <v>128</v>
      </c>
      <c r="R122" s="98" t="s">
        <v>129</v>
      </c>
      <c r="S122" s="98" t="s">
        <v>130</v>
      </c>
      <c r="T122" s="99" t="s">
        <v>131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132</v>
      </c>
      <c r="D123" s="37"/>
      <c r="E123" s="37"/>
      <c r="F123" s="37"/>
      <c r="G123" s="37"/>
      <c r="H123" s="37"/>
      <c r="I123" s="37"/>
      <c r="J123" s="194">
        <f>BK123</f>
        <v>0</v>
      </c>
      <c r="K123" s="37"/>
      <c r="L123" s="41"/>
      <c r="M123" s="100"/>
      <c r="N123" s="195"/>
      <c r="O123" s="101"/>
      <c r="P123" s="196">
        <f>P124</f>
        <v>0</v>
      </c>
      <c r="Q123" s="101"/>
      <c r="R123" s="196">
        <f>R124</f>
        <v>0</v>
      </c>
      <c r="S123" s="101"/>
      <c r="T123" s="197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110</v>
      </c>
      <c r="BK123" s="198">
        <f>BK124</f>
        <v>0</v>
      </c>
    </row>
    <row r="124" s="12" customFormat="1" ht="25.92" customHeight="1">
      <c r="A124" s="12"/>
      <c r="B124" s="199"/>
      <c r="C124" s="200"/>
      <c r="D124" s="201" t="s">
        <v>77</v>
      </c>
      <c r="E124" s="202" t="s">
        <v>133</v>
      </c>
      <c r="F124" s="202" t="s">
        <v>134</v>
      </c>
      <c r="G124" s="200"/>
      <c r="H124" s="200"/>
      <c r="I124" s="203"/>
      <c r="J124" s="204">
        <f>BK124</f>
        <v>0</v>
      </c>
      <c r="K124" s="200"/>
      <c r="L124" s="205"/>
      <c r="M124" s="206"/>
      <c r="N124" s="207"/>
      <c r="O124" s="207"/>
      <c r="P124" s="208">
        <f>P125+P135+P145+P149+P151+P161</f>
        <v>0</v>
      </c>
      <c r="Q124" s="207"/>
      <c r="R124" s="208">
        <f>R125+R135+R145+R149+R151+R161</f>
        <v>0</v>
      </c>
      <c r="S124" s="207"/>
      <c r="T124" s="209">
        <f>T125+T135+T145+T149+T151+T161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86</v>
      </c>
      <c r="AT124" s="211" t="s">
        <v>77</v>
      </c>
      <c r="AU124" s="211" t="s">
        <v>78</v>
      </c>
      <c r="AY124" s="210" t="s">
        <v>135</v>
      </c>
      <c r="BK124" s="212">
        <f>BK125+BK135+BK145+BK149+BK151+BK161</f>
        <v>0</v>
      </c>
    </row>
    <row r="125" s="12" customFormat="1" ht="22.8" customHeight="1">
      <c r="A125" s="12"/>
      <c r="B125" s="199"/>
      <c r="C125" s="200"/>
      <c r="D125" s="201" t="s">
        <v>77</v>
      </c>
      <c r="E125" s="213" t="s">
        <v>652</v>
      </c>
      <c r="F125" s="213" t="s">
        <v>785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SUM(P126:P134)</f>
        <v>0</v>
      </c>
      <c r="Q125" s="207"/>
      <c r="R125" s="208">
        <f>SUM(R126:R134)</f>
        <v>0</v>
      </c>
      <c r="S125" s="207"/>
      <c r="T125" s="209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86</v>
      </c>
      <c r="AT125" s="211" t="s">
        <v>77</v>
      </c>
      <c r="AU125" s="211" t="s">
        <v>86</v>
      </c>
      <c r="AY125" s="210" t="s">
        <v>135</v>
      </c>
      <c r="BK125" s="212">
        <f>SUM(BK126:BK134)</f>
        <v>0</v>
      </c>
    </row>
    <row r="126" s="2" customFormat="1" ht="37.8" customHeight="1">
      <c r="A126" s="35"/>
      <c r="B126" s="36"/>
      <c r="C126" s="215" t="s">
        <v>86</v>
      </c>
      <c r="D126" s="215" t="s">
        <v>137</v>
      </c>
      <c r="E126" s="216" t="s">
        <v>654</v>
      </c>
      <c r="F126" s="217" t="s">
        <v>786</v>
      </c>
      <c r="G126" s="218" t="s">
        <v>669</v>
      </c>
      <c r="H126" s="219">
        <v>1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43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142</v>
      </c>
      <c r="AT126" s="226" t="s">
        <v>137</v>
      </c>
      <c r="AU126" s="226" t="s">
        <v>88</v>
      </c>
      <c r="AY126" s="14" t="s">
        <v>135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86</v>
      </c>
      <c r="BK126" s="227">
        <f>ROUND(I126*H126,2)</f>
        <v>0</v>
      </c>
      <c r="BL126" s="14" t="s">
        <v>142</v>
      </c>
      <c r="BM126" s="226" t="s">
        <v>787</v>
      </c>
    </row>
    <row r="127" s="2" customFormat="1" ht="37.8" customHeight="1">
      <c r="A127" s="35"/>
      <c r="B127" s="36"/>
      <c r="C127" s="215" t="s">
        <v>88</v>
      </c>
      <c r="D127" s="215" t="s">
        <v>137</v>
      </c>
      <c r="E127" s="216" t="s">
        <v>657</v>
      </c>
      <c r="F127" s="217" t="s">
        <v>788</v>
      </c>
      <c r="G127" s="218" t="s">
        <v>669</v>
      </c>
      <c r="H127" s="219">
        <v>1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43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142</v>
      </c>
      <c r="AT127" s="226" t="s">
        <v>137</v>
      </c>
      <c r="AU127" s="226" t="s">
        <v>88</v>
      </c>
      <c r="AY127" s="14" t="s">
        <v>135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86</v>
      </c>
      <c r="BK127" s="227">
        <f>ROUND(I127*H127,2)</f>
        <v>0</v>
      </c>
      <c r="BL127" s="14" t="s">
        <v>142</v>
      </c>
      <c r="BM127" s="226" t="s">
        <v>789</v>
      </c>
    </row>
    <row r="128" s="2" customFormat="1" ht="37.8" customHeight="1">
      <c r="A128" s="35"/>
      <c r="B128" s="36"/>
      <c r="C128" s="215" t="s">
        <v>709</v>
      </c>
      <c r="D128" s="215" t="s">
        <v>137</v>
      </c>
      <c r="E128" s="216" t="s">
        <v>660</v>
      </c>
      <c r="F128" s="217" t="s">
        <v>790</v>
      </c>
      <c r="G128" s="218" t="s">
        <v>669</v>
      </c>
      <c r="H128" s="219">
        <v>1</v>
      </c>
      <c r="I128" s="220"/>
      <c r="J128" s="221">
        <f>ROUND(I128*H128,2)</f>
        <v>0</v>
      </c>
      <c r="K128" s="217" t="s">
        <v>1</v>
      </c>
      <c r="L128" s="41"/>
      <c r="M128" s="222" t="s">
        <v>1</v>
      </c>
      <c r="N128" s="223" t="s">
        <v>43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142</v>
      </c>
      <c r="AT128" s="226" t="s">
        <v>137</v>
      </c>
      <c r="AU128" s="226" t="s">
        <v>88</v>
      </c>
      <c r="AY128" s="14" t="s">
        <v>135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86</v>
      </c>
      <c r="BK128" s="227">
        <f>ROUND(I128*H128,2)</f>
        <v>0</v>
      </c>
      <c r="BL128" s="14" t="s">
        <v>142</v>
      </c>
      <c r="BM128" s="226" t="s">
        <v>791</v>
      </c>
    </row>
    <row r="129" s="2" customFormat="1" ht="37.8" customHeight="1">
      <c r="A129" s="35"/>
      <c r="B129" s="36"/>
      <c r="C129" s="215" t="s">
        <v>142</v>
      </c>
      <c r="D129" s="215" t="s">
        <v>137</v>
      </c>
      <c r="E129" s="216" t="s">
        <v>664</v>
      </c>
      <c r="F129" s="217" t="s">
        <v>792</v>
      </c>
      <c r="G129" s="218" t="s">
        <v>669</v>
      </c>
      <c r="H129" s="219">
        <v>1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43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142</v>
      </c>
      <c r="AT129" s="226" t="s">
        <v>137</v>
      </c>
      <c r="AU129" s="226" t="s">
        <v>88</v>
      </c>
      <c r="AY129" s="14" t="s">
        <v>135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86</v>
      </c>
      <c r="BK129" s="227">
        <f>ROUND(I129*H129,2)</f>
        <v>0</v>
      </c>
      <c r="BL129" s="14" t="s">
        <v>142</v>
      </c>
      <c r="BM129" s="226" t="s">
        <v>793</v>
      </c>
    </row>
    <row r="130" s="2" customFormat="1" ht="37.8" customHeight="1">
      <c r="A130" s="35"/>
      <c r="B130" s="36"/>
      <c r="C130" s="215" t="s">
        <v>235</v>
      </c>
      <c r="D130" s="215" t="s">
        <v>137</v>
      </c>
      <c r="E130" s="216" t="s">
        <v>667</v>
      </c>
      <c r="F130" s="217" t="s">
        <v>794</v>
      </c>
      <c r="G130" s="218" t="s">
        <v>669</v>
      </c>
      <c r="H130" s="219">
        <v>2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43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142</v>
      </c>
      <c r="AT130" s="226" t="s">
        <v>137</v>
      </c>
      <c r="AU130" s="226" t="s">
        <v>88</v>
      </c>
      <c r="AY130" s="14" t="s">
        <v>135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86</v>
      </c>
      <c r="BK130" s="227">
        <f>ROUND(I130*H130,2)</f>
        <v>0</v>
      </c>
      <c r="BL130" s="14" t="s">
        <v>142</v>
      </c>
      <c r="BM130" s="226" t="s">
        <v>795</v>
      </c>
    </row>
    <row r="131" s="2" customFormat="1" ht="37.8" customHeight="1">
      <c r="A131" s="35"/>
      <c r="B131" s="36"/>
      <c r="C131" s="215" t="s">
        <v>485</v>
      </c>
      <c r="D131" s="215" t="s">
        <v>137</v>
      </c>
      <c r="E131" s="216" t="s">
        <v>671</v>
      </c>
      <c r="F131" s="217" t="s">
        <v>796</v>
      </c>
      <c r="G131" s="218" t="s">
        <v>669</v>
      </c>
      <c r="H131" s="219">
        <v>1</v>
      </c>
      <c r="I131" s="220"/>
      <c r="J131" s="221">
        <f>ROUND(I131*H131,2)</f>
        <v>0</v>
      </c>
      <c r="K131" s="217" t="s">
        <v>1</v>
      </c>
      <c r="L131" s="41"/>
      <c r="M131" s="222" t="s">
        <v>1</v>
      </c>
      <c r="N131" s="223" t="s">
        <v>43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142</v>
      </c>
      <c r="AT131" s="226" t="s">
        <v>137</v>
      </c>
      <c r="AU131" s="226" t="s">
        <v>88</v>
      </c>
      <c r="AY131" s="14" t="s">
        <v>135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86</v>
      </c>
      <c r="BK131" s="227">
        <f>ROUND(I131*H131,2)</f>
        <v>0</v>
      </c>
      <c r="BL131" s="14" t="s">
        <v>142</v>
      </c>
      <c r="BM131" s="226" t="s">
        <v>797</v>
      </c>
    </row>
    <row r="132" s="2" customFormat="1" ht="37.8" customHeight="1">
      <c r="A132" s="35"/>
      <c r="B132" s="36"/>
      <c r="C132" s="215" t="s">
        <v>715</v>
      </c>
      <c r="D132" s="215" t="s">
        <v>137</v>
      </c>
      <c r="E132" s="216" t="s">
        <v>674</v>
      </c>
      <c r="F132" s="217" t="s">
        <v>798</v>
      </c>
      <c r="G132" s="218" t="s">
        <v>140</v>
      </c>
      <c r="H132" s="219">
        <v>34</v>
      </c>
      <c r="I132" s="220"/>
      <c r="J132" s="221">
        <f>ROUND(I132*H132,2)</f>
        <v>0</v>
      </c>
      <c r="K132" s="217" t="s">
        <v>1</v>
      </c>
      <c r="L132" s="41"/>
      <c r="M132" s="222" t="s">
        <v>1</v>
      </c>
      <c r="N132" s="223" t="s">
        <v>43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142</v>
      </c>
      <c r="AT132" s="226" t="s">
        <v>137</v>
      </c>
      <c r="AU132" s="226" t="s">
        <v>88</v>
      </c>
      <c r="AY132" s="14" t="s">
        <v>135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86</v>
      </c>
      <c r="BK132" s="227">
        <f>ROUND(I132*H132,2)</f>
        <v>0</v>
      </c>
      <c r="BL132" s="14" t="s">
        <v>142</v>
      </c>
      <c r="BM132" s="226" t="s">
        <v>799</v>
      </c>
    </row>
    <row r="133" s="2" customFormat="1" ht="24.15" customHeight="1">
      <c r="A133" s="35"/>
      <c r="B133" s="36"/>
      <c r="C133" s="215" t="s">
        <v>179</v>
      </c>
      <c r="D133" s="215" t="s">
        <v>137</v>
      </c>
      <c r="E133" s="216" t="s">
        <v>677</v>
      </c>
      <c r="F133" s="217" t="s">
        <v>800</v>
      </c>
      <c r="G133" s="218" t="s">
        <v>669</v>
      </c>
      <c r="H133" s="219">
        <v>7</v>
      </c>
      <c r="I133" s="220"/>
      <c r="J133" s="221">
        <f>ROUND(I133*H133,2)</f>
        <v>0</v>
      </c>
      <c r="K133" s="217" t="s">
        <v>1</v>
      </c>
      <c r="L133" s="41"/>
      <c r="M133" s="222" t="s">
        <v>1</v>
      </c>
      <c r="N133" s="223" t="s">
        <v>43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142</v>
      </c>
      <c r="AT133" s="226" t="s">
        <v>137</v>
      </c>
      <c r="AU133" s="226" t="s">
        <v>88</v>
      </c>
      <c r="AY133" s="14" t="s">
        <v>135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86</v>
      </c>
      <c r="BK133" s="227">
        <f>ROUND(I133*H133,2)</f>
        <v>0</v>
      </c>
      <c r="BL133" s="14" t="s">
        <v>142</v>
      </c>
      <c r="BM133" s="226" t="s">
        <v>801</v>
      </c>
    </row>
    <row r="134" s="2" customFormat="1" ht="24.15" customHeight="1">
      <c r="A134" s="35"/>
      <c r="B134" s="36"/>
      <c r="C134" s="215" t="s">
        <v>336</v>
      </c>
      <c r="D134" s="215" t="s">
        <v>137</v>
      </c>
      <c r="E134" s="216" t="s">
        <v>802</v>
      </c>
      <c r="F134" s="217" t="s">
        <v>803</v>
      </c>
      <c r="G134" s="218" t="s">
        <v>669</v>
      </c>
      <c r="H134" s="219">
        <v>6</v>
      </c>
      <c r="I134" s="220"/>
      <c r="J134" s="221">
        <f>ROUND(I134*H134,2)</f>
        <v>0</v>
      </c>
      <c r="K134" s="217" t="s">
        <v>1</v>
      </c>
      <c r="L134" s="41"/>
      <c r="M134" s="222" t="s">
        <v>1</v>
      </c>
      <c r="N134" s="223" t="s">
        <v>43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142</v>
      </c>
      <c r="AT134" s="226" t="s">
        <v>137</v>
      </c>
      <c r="AU134" s="226" t="s">
        <v>88</v>
      </c>
      <c r="AY134" s="14" t="s">
        <v>135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86</v>
      </c>
      <c r="BK134" s="227">
        <f>ROUND(I134*H134,2)</f>
        <v>0</v>
      </c>
      <c r="BL134" s="14" t="s">
        <v>142</v>
      </c>
      <c r="BM134" s="226" t="s">
        <v>804</v>
      </c>
    </row>
    <row r="135" s="12" customFormat="1" ht="22.8" customHeight="1">
      <c r="A135" s="12"/>
      <c r="B135" s="199"/>
      <c r="C135" s="200"/>
      <c r="D135" s="201" t="s">
        <v>77</v>
      </c>
      <c r="E135" s="213" t="s">
        <v>687</v>
      </c>
      <c r="F135" s="213" t="s">
        <v>805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SUM(P136:P144)</f>
        <v>0</v>
      </c>
      <c r="Q135" s="207"/>
      <c r="R135" s="208">
        <f>SUM(R136:R144)</f>
        <v>0</v>
      </c>
      <c r="S135" s="207"/>
      <c r="T135" s="209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86</v>
      </c>
      <c r="AT135" s="211" t="s">
        <v>77</v>
      </c>
      <c r="AU135" s="211" t="s">
        <v>86</v>
      </c>
      <c r="AY135" s="210" t="s">
        <v>135</v>
      </c>
      <c r="BK135" s="212">
        <f>SUM(BK136:BK144)</f>
        <v>0</v>
      </c>
    </row>
    <row r="136" s="2" customFormat="1" ht="16.5" customHeight="1">
      <c r="A136" s="35"/>
      <c r="B136" s="36"/>
      <c r="C136" s="215" t="s">
        <v>663</v>
      </c>
      <c r="D136" s="215" t="s">
        <v>137</v>
      </c>
      <c r="E136" s="216" t="s">
        <v>689</v>
      </c>
      <c r="F136" s="217" t="s">
        <v>806</v>
      </c>
      <c r="G136" s="218" t="s">
        <v>669</v>
      </c>
      <c r="H136" s="219">
        <v>13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43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142</v>
      </c>
      <c r="AT136" s="226" t="s">
        <v>137</v>
      </c>
      <c r="AU136" s="226" t="s">
        <v>88</v>
      </c>
      <c r="AY136" s="14" t="s">
        <v>135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86</v>
      </c>
      <c r="BK136" s="227">
        <f>ROUND(I136*H136,2)</f>
        <v>0</v>
      </c>
      <c r="BL136" s="14" t="s">
        <v>142</v>
      </c>
      <c r="BM136" s="226" t="s">
        <v>807</v>
      </c>
    </row>
    <row r="137" s="2" customFormat="1" ht="24.15" customHeight="1">
      <c r="A137" s="35"/>
      <c r="B137" s="36"/>
      <c r="C137" s="215" t="s">
        <v>525</v>
      </c>
      <c r="D137" s="215" t="s">
        <v>137</v>
      </c>
      <c r="E137" s="216" t="s">
        <v>692</v>
      </c>
      <c r="F137" s="217" t="s">
        <v>808</v>
      </c>
      <c r="G137" s="218" t="s">
        <v>669</v>
      </c>
      <c r="H137" s="219">
        <v>13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43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142</v>
      </c>
      <c r="AT137" s="226" t="s">
        <v>137</v>
      </c>
      <c r="AU137" s="226" t="s">
        <v>88</v>
      </c>
      <c r="AY137" s="14" t="s">
        <v>135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86</v>
      </c>
      <c r="BK137" s="227">
        <f>ROUND(I137*H137,2)</f>
        <v>0</v>
      </c>
      <c r="BL137" s="14" t="s">
        <v>142</v>
      </c>
      <c r="BM137" s="226" t="s">
        <v>809</v>
      </c>
    </row>
    <row r="138" s="2" customFormat="1" ht="24.15" customHeight="1">
      <c r="A138" s="35"/>
      <c r="B138" s="36"/>
      <c r="C138" s="215" t="s">
        <v>8</v>
      </c>
      <c r="D138" s="215" t="s">
        <v>137</v>
      </c>
      <c r="E138" s="216" t="s">
        <v>695</v>
      </c>
      <c r="F138" s="217" t="s">
        <v>810</v>
      </c>
      <c r="G138" s="218" t="s">
        <v>140</v>
      </c>
      <c r="H138" s="219">
        <v>13</v>
      </c>
      <c r="I138" s="220"/>
      <c r="J138" s="221">
        <f>ROUND(I138*H138,2)</f>
        <v>0</v>
      </c>
      <c r="K138" s="217" t="s">
        <v>1</v>
      </c>
      <c r="L138" s="41"/>
      <c r="M138" s="222" t="s">
        <v>1</v>
      </c>
      <c r="N138" s="223" t="s">
        <v>43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142</v>
      </c>
      <c r="AT138" s="226" t="s">
        <v>137</v>
      </c>
      <c r="AU138" s="226" t="s">
        <v>88</v>
      </c>
      <c r="AY138" s="14" t="s">
        <v>135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86</v>
      </c>
      <c r="BK138" s="227">
        <f>ROUND(I138*H138,2)</f>
        <v>0</v>
      </c>
      <c r="BL138" s="14" t="s">
        <v>142</v>
      </c>
      <c r="BM138" s="226" t="s">
        <v>811</v>
      </c>
    </row>
    <row r="139" s="2" customFormat="1" ht="24.15" customHeight="1">
      <c r="A139" s="35"/>
      <c r="B139" s="36"/>
      <c r="C139" s="215" t="s">
        <v>148</v>
      </c>
      <c r="D139" s="215" t="s">
        <v>137</v>
      </c>
      <c r="E139" s="216" t="s">
        <v>698</v>
      </c>
      <c r="F139" s="217" t="s">
        <v>812</v>
      </c>
      <c r="G139" s="218" t="s">
        <v>669</v>
      </c>
      <c r="H139" s="219">
        <v>13</v>
      </c>
      <c r="I139" s="220"/>
      <c r="J139" s="221">
        <f>ROUND(I139*H139,2)</f>
        <v>0</v>
      </c>
      <c r="K139" s="217" t="s">
        <v>1</v>
      </c>
      <c r="L139" s="41"/>
      <c r="M139" s="222" t="s">
        <v>1</v>
      </c>
      <c r="N139" s="223" t="s">
        <v>43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142</v>
      </c>
      <c r="AT139" s="226" t="s">
        <v>137</v>
      </c>
      <c r="AU139" s="226" t="s">
        <v>88</v>
      </c>
      <c r="AY139" s="14" t="s">
        <v>135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86</v>
      </c>
      <c r="BK139" s="227">
        <f>ROUND(I139*H139,2)</f>
        <v>0</v>
      </c>
      <c r="BL139" s="14" t="s">
        <v>142</v>
      </c>
      <c r="BM139" s="226" t="s">
        <v>813</v>
      </c>
    </row>
    <row r="140" s="2" customFormat="1" ht="16.5" customHeight="1">
      <c r="A140" s="35"/>
      <c r="B140" s="36"/>
      <c r="C140" s="215" t="s">
        <v>160</v>
      </c>
      <c r="D140" s="215" t="s">
        <v>137</v>
      </c>
      <c r="E140" s="216" t="s">
        <v>701</v>
      </c>
      <c r="F140" s="217" t="s">
        <v>814</v>
      </c>
      <c r="G140" s="218" t="s">
        <v>669</v>
      </c>
      <c r="H140" s="219">
        <v>13</v>
      </c>
      <c r="I140" s="220"/>
      <c r="J140" s="221">
        <f>ROUND(I140*H140,2)</f>
        <v>0</v>
      </c>
      <c r="K140" s="217" t="s">
        <v>1</v>
      </c>
      <c r="L140" s="41"/>
      <c r="M140" s="222" t="s">
        <v>1</v>
      </c>
      <c r="N140" s="223" t="s">
        <v>43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142</v>
      </c>
      <c r="AT140" s="226" t="s">
        <v>137</v>
      </c>
      <c r="AU140" s="226" t="s">
        <v>88</v>
      </c>
      <c r="AY140" s="14" t="s">
        <v>135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86</v>
      </c>
      <c r="BK140" s="227">
        <f>ROUND(I140*H140,2)</f>
        <v>0</v>
      </c>
      <c r="BL140" s="14" t="s">
        <v>142</v>
      </c>
      <c r="BM140" s="226" t="s">
        <v>815</v>
      </c>
    </row>
    <row r="141" s="2" customFormat="1" ht="16.5" customHeight="1">
      <c r="A141" s="35"/>
      <c r="B141" s="36"/>
      <c r="C141" s="215" t="s">
        <v>156</v>
      </c>
      <c r="D141" s="215" t="s">
        <v>137</v>
      </c>
      <c r="E141" s="216" t="s">
        <v>704</v>
      </c>
      <c r="F141" s="217" t="s">
        <v>816</v>
      </c>
      <c r="G141" s="218" t="s">
        <v>669</v>
      </c>
      <c r="H141" s="219">
        <v>13</v>
      </c>
      <c r="I141" s="220"/>
      <c r="J141" s="221">
        <f>ROUND(I141*H141,2)</f>
        <v>0</v>
      </c>
      <c r="K141" s="217" t="s">
        <v>1</v>
      </c>
      <c r="L141" s="41"/>
      <c r="M141" s="222" t="s">
        <v>1</v>
      </c>
      <c r="N141" s="223" t="s">
        <v>43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142</v>
      </c>
      <c r="AT141" s="226" t="s">
        <v>137</v>
      </c>
      <c r="AU141" s="226" t="s">
        <v>88</v>
      </c>
      <c r="AY141" s="14" t="s">
        <v>135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86</v>
      </c>
      <c r="BK141" s="227">
        <f>ROUND(I141*H141,2)</f>
        <v>0</v>
      </c>
      <c r="BL141" s="14" t="s">
        <v>142</v>
      </c>
      <c r="BM141" s="226" t="s">
        <v>817</v>
      </c>
    </row>
    <row r="142" s="2" customFormat="1" ht="16.5" customHeight="1">
      <c r="A142" s="35"/>
      <c r="B142" s="36"/>
      <c r="C142" s="215" t="s">
        <v>164</v>
      </c>
      <c r="D142" s="215" t="s">
        <v>137</v>
      </c>
      <c r="E142" s="216" t="s">
        <v>818</v>
      </c>
      <c r="F142" s="217" t="s">
        <v>819</v>
      </c>
      <c r="G142" s="218" t="s">
        <v>669</v>
      </c>
      <c r="H142" s="219">
        <v>13</v>
      </c>
      <c r="I142" s="220"/>
      <c r="J142" s="221">
        <f>ROUND(I142*H142,2)</f>
        <v>0</v>
      </c>
      <c r="K142" s="217" t="s">
        <v>1</v>
      </c>
      <c r="L142" s="41"/>
      <c r="M142" s="222" t="s">
        <v>1</v>
      </c>
      <c r="N142" s="223" t="s">
        <v>43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142</v>
      </c>
      <c r="AT142" s="226" t="s">
        <v>137</v>
      </c>
      <c r="AU142" s="226" t="s">
        <v>88</v>
      </c>
      <c r="AY142" s="14" t="s">
        <v>135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86</v>
      </c>
      <c r="BK142" s="227">
        <f>ROUND(I142*H142,2)</f>
        <v>0</v>
      </c>
      <c r="BL142" s="14" t="s">
        <v>142</v>
      </c>
      <c r="BM142" s="226" t="s">
        <v>820</v>
      </c>
    </row>
    <row r="143" s="2" customFormat="1" ht="16.5" customHeight="1">
      <c r="A143" s="35"/>
      <c r="B143" s="36"/>
      <c r="C143" s="215" t="s">
        <v>411</v>
      </c>
      <c r="D143" s="215" t="s">
        <v>137</v>
      </c>
      <c r="E143" s="216" t="s">
        <v>821</v>
      </c>
      <c r="F143" s="217" t="s">
        <v>822</v>
      </c>
      <c r="G143" s="218" t="s">
        <v>669</v>
      </c>
      <c r="H143" s="219">
        <v>13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43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142</v>
      </c>
      <c r="AT143" s="226" t="s">
        <v>137</v>
      </c>
      <c r="AU143" s="226" t="s">
        <v>88</v>
      </c>
      <c r="AY143" s="14" t="s">
        <v>135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86</v>
      </c>
      <c r="BK143" s="227">
        <f>ROUND(I143*H143,2)</f>
        <v>0</v>
      </c>
      <c r="BL143" s="14" t="s">
        <v>142</v>
      </c>
      <c r="BM143" s="226" t="s">
        <v>823</v>
      </c>
    </row>
    <row r="144" s="2" customFormat="1" ht="24.15" customHeight="1">
      <c r="A144" s="35"/>
      <c r="B144" s="36"/>
      <c r="C144" s="215" t="s">
        <v>169</v>
      </c>
      <c r="D144" s="215" t="s">
        <v>137</v>
      </c>
      <c r="E144" s="216" t="s">
        <v>824</v>
      </c>
      <c r="F144" s="217" t="s">
        <v>825</v>
      </c>
      <c r="G144" s="218" t="s">
        <v>140</v>
      </c>
      <c r="H144" s="219">
        <v>13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43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142</v>
      </c>
      <c r="AT144" s="226" t="s">
        <v>137</v>
      </c>
      <c r="AU144" s="226" t="s">
        <v>88</v>
      </c>
      <c r="AY144" s="14" t="s">
        <v>135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86</v>
      </c>
      <c r="BK144" s="227">
        <f>ROUND(I144*H144,2)</f>
        <v>0</v>
      </c>
      <c r="BL144" s="14" t="s">
        <v>142</v>
      </c>
      <c r="BM144" s="226" t="s">
        <v>826</v>
      </c>
    </row>
    <row r="145" s="12" customFormat="1" ht="22.8" customHeight="1">
      <c r="A145" s="12"/>
      <c r="B145" s="199"/>
      <c r="C145" s="200"/>
      <c r="D145" s="201" t="s">
        <v>77</v>
      </c>
      <c r="E145" s="213" t="s">
        <v>707</v>
      </c>
      <c r="F145" s="213" t="s">
        <v>827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SUM(P146:P148)</f>
        <v>0</v>
      </c>
      <c r="Q145" s="207"/>
      <c r="R145" s="208">
        <f>SUM(R146:R148)</f>
        <v>0</v>
      </c>
      <c r="S145" s="207"/>
      <c r="T145" s="20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86</v>
      </c>
      <c r="AT145" s="211" t="s">
        <v>77</v>
      </c>
      <c r="AU145" s="211" t="s">
        <v>86</v>
      </c>
      <c r="AY145" s="210" t="s">
        <v>135</v>
      </c>
      <c r="BK145" s="212">
        <f>SUM(BK146:BK148)</f>
        <v>0</v>
      </c>
    </row>
    <row r="146" s="2" customFormat="1" ht="24.15" customHeight="1">
      <c r="A146" s="35"/>
      <c r="B146" s="36"/>
      <c r="C146" s="215" t="s">
        <v>174</v>
      </c>
      <c r="D146" s="215" t="s">
        <v>137</v>
      </c>
      <c r="E146" s="216" t="s">
        <v>828</v>
      </c>
      <c r="F146" s="217" t="s">
        <v>829</v>
      </c>
      <c r="G146" s="218" t="s">
        <v>172</v>
      </c>
      <c r="H146" s="219">
        <v>3.8999999999999999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43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142</v>
      </c>
      <c r="AT146" s="226" t="s">
        <v>137</v>
      </c>
      <c r="AU146" s="226" t="s">
        <v>88</v>
      </c>
      <c r="AY146" s="14" t="s">
        <v>135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86</v>
      </c>
      <c r="BK146" s="227">
        <f>ROUND(I146*H146,2)</f>
        <v>0</v>
      </c>
      <c r="BL146" s="14" t="s">
        <v>142</v>
      </c>
      <c r="BM146" s="226" t="s">
        <v>830</v>
      </c>
    </row>
    <row r="147" s="2" customFormat="1" ht="24.15" customHeight="1">
      <c r="A147" s="35"/>
      <c r="B147" s="36"/>
      <c r="C147" s="215" t="s">
        <v>223</v>
      </c>
      <c r="D147" s="215" t="s">
        <v>137</v>
      </c>
      <c r="E147" s="216" t="s">
        <v>831</v>
      </c>
      <c r="F147" s="217" t="s">
        <v>832</v>
      </c>
      <c r="G147" s="218" t="s">
        <v>669</v>
      </c>
      <c r="H147" s="219">
        <v>13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43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142</v>
      </c>
      <c r="AT147" s="226" t="s">
        <v>137</v>
      </c>
      <c r="AU147" s="226" t="s">
        <v>88</v>
      </c>
      <c r="AY147" s="14" t="s">
        <v>135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86</v>
      </c>
      <c r="BK147" s="227">
        <f>ROUND(I147*H147,2)</f>
        <v>0</v>
      </c>
      <c r="BL147" s="14" t="s">
        <v>142</v>
      </c>
      <c r="BM147" s="226" t="s">
        <v>833</v>
      </c>
    </row>
    <row r="148" s="2" customFormat="1" ht="16.5" customHeight="1">
      <c r="A148" s="35"/>
      <c r="B148" s="36"/>
      <c r="C148" s="215" t="s">
        <v>7</v>
      </c>
      <c r="D148" s="215" t="s">
        <v>137</v>
      </c>
      <c r="E148" s="216" t="s">
        <v>834</v>
      </c>
      <c r="F148" s="217" t="s">
        <v>835</v>
      </c>
      <c r="G148" s="218" t="s">
        <v>178</v>
      </c>
      <c r="H148" s="219">
        <v>31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43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142</v>
      </c>
      <c r="AT148" s="226" t="s">
        <v>137</v>
      </c>
      <c r="AU148" s="226" t="s">
        <v>88</v>
      </c>
      <c r="AY148" s="14" t="s">
        <v>135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86</v>
      </c>
      <c r="BK148" s="227">
        <f>ROUND(I148*H148,2)</f>
        <v>0</v>
      </c>
      <c r="BL148" s="14" t="s">
        <v>142</v>
      </c>
      <c r="BM148" s="226" t="s">
        <v>836</v>
      </c>
    </row>
    <row r="149" s="12" customFormat="1" ht="22.8" customHeight="1">
      <c r="A149" s="12"/>
      <c r="B149" s="199"/>
      <c r="C149" s="200"/>
      <c r="D149" s="201" t="s">
        <v>77</v>
      </c>
      <c r="E149" s="213" t="s">
        <v>713</v>
      </c>
      <c r="F149" s="213" t="s">
        <v>837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P150</f>
        <v>0</v>
      </c>
      <c r="Q149" s="207"/>
      <c r="R149" s="208">
        <f>R150</f>
        <v>0</v>
      </c>
      <c r="S149" s="207"/>
      <c r="T149" s="209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86</v>
      </c>
      <c r="AT149" s="211" t="s">
        <v>77</v>
      </c>
      <c r="AU149" s="211" t="s">
        <v>86</v>
      </c>
      <c r="AY149" s="210" t="s">
        <v>135</v>
      </c>
      <c r="BK149" s="212">
        <f>BK150</f>
        <v>0</v>
      </c>
    </row>
    <row r="150" s="2" customFormat="1" ht="16.5" customHeight="1">
      <c r="A150" s="35"/>
      <c r="B150" s="36"/>
      <c r="C150" s="215" t="s">
        <v>579</v>
      </c>
      <c r="D150" s="215" t="s">
        <v>137</v>
      </c>
      <c r="E150" s="216" t="s">
        <v>716</v>
      </c>
      <c r="F150" s="217" t="s">
        <v>838</v>
      </c>
      <c r="G150" s="218" t="s">
        <v>669</v>
      </c>
      <c r="H150" s="219">
        <v>13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43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142</v>
      </c>
      <c r="AT150" s="226" t="s">
        <v>137</v>
      </c>
      <c r="AU150" s="226" t="s">
        <v>88</v>
      </c>
      <c r="AY150" s="14" t="s">
        <v>135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86</v>
      </c>
      <c r="BK150" s="227">
        <f>ROUND(I150*H150,2)</f>
        <v>0</v>
      </c>
      <c r="BL150" s="14" t="s">
        <v>142</v>
      </c>
      <c r="BM150" s="226" t="s">
        <v>839</v>
      </c>
    </row>
    <row r="151" s="12" customFormat="1" ht="22.8" customHeight="1">
      <c r="A151" s="12"/>
      <c r="B151" s="199"/>
      <c r="C151" s="200"/>
      <c r="D151" s="201" t="s">
        <v>77</v>
      </c>
      <c r="E151" s="213" t="s">
        <v>840</v>
      </c>
      <c r="F151" s="213" t="s">
        <v>841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SUM(P152:P160)</f>
        <v>0</v>
      </c>
      <c r="Q151" s="207"/>
      <c r="R151" s="208">
        <f>SUM(R152:R160)</f>
        <v>0</v>
      </c>
      <c r="S151" s="207"/>
      <c r="T151" s="209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86</v>
      </c>
      <c r="AT151" s="211" t="s">
        <v>77</v>
      </c>
      <c r="AU151" s="211" t="s">
        <v>86</v>
      </c>
      <c r="AY151" s="210" t="s">
        <v>135</v>
      </c>
      <c r="BK151" s="212">
        <f>SUM(BK152:BK160)</f>
        <v>0</v>
      </c>
    </row>
    <row r="152" s="2" customFormat="1" ht="16.5" customHeight="1">
      <c r="A152" s="35"/>
      <c r="B152" s="36"/>
      <c r="C152" s="215" t="s">
        <v>247</v>
      </c>
      <c r="D152" s="215" t="s">
        <v>137</v>
      </c>
      <c r="E152" s="216" t="s">
        <v>842</v>
      </c>
      <c r="F152" s="217" t="s">
        <v>843</v>
      </c>
      <c r="G152" s="218" t="s">
        <v>844</v>
      </c>
      <c r="H152" s="219">
        <v>7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43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142</v>
      </c>
      <c r="AT152" s="226" t="s">
        <v>137</v>
      </c>
      <c r="AU152" s="226" t="s">
        <v>88</v>
      </c>
      <c r="AY152" s="14" t="s">
        <v>135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86</v>
      </c>
      <c r="BK152" s="227">
        <f>ROUND(I152*H152,2)</f>
        <v>0</v>
      </c>
      <c r="BL152" s="14" t="s">
        <v>142</v>
      </c>
      <c r="BM152" s="226" t="s">
        <v>845</v>
      </c>
    </row>
    <row r="153" s="2" customFormat="1" ht="16.5" customHeight="1">
      <c r="A153" s="35"/>
      <c r="B153" s="36"/>
      <c r="C153" s="215" t="s">
        <v>251</v>
      </c>
      <c r="D153" s="215" t="s">
        <v>137</v>
      </c>
      <c r="E153" s="216" t="s">
        <v>846</v>
      </c>
      <c r="F153" s="217" t="s">
        <v>847</v>
      </c>
      <c r="G153" s="218" t="s">
        <v>844</v>
      </c>
      <c r="H153" s="219">
        <v>26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43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142</v>
      </c>
      <c r="AT153" s="226" t="s">
        <v>137</v>
      </c>
      <c r="AU153" s="226" t="s">
        <v>88</v>
      </c>
      <c r="AY153" s="14" t="s">
        <v>135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86</v>
      </c>
      <c r="BK153" s="227">
        <f>ROUND(I153*H153,2)</f>
        <v>0</v>
      </c>
      <c r="BL153" s="14" t="s">
        <v>142</v>
      </c>
      <c r="BM153" s="226" t="s">
        <v>848</v>
      </c>
    </row>
    <row r="154" s="2" customFormat="1" ht="24.15" customHeight="1">
      <c r="A154" s="35"/>
      <c r="B154" s="36"/>
      <c r="C154" s="215" t="s">
        <v>613</v>
      </c>
      <c r="D154" s="215" t="s">
        <v>137</v>
      </c>
      <c r="E154" s="216" t="s">
        <v>849</v>
      </c>
      <c r="F154" s="217" t="s">
        <v>850</v>
      </c>
      <c r="G154" s="218" t="s">
        <v>172</v>
      </c>
      <c r="H154" s="219">
        <v>26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43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142</v>
      </c>
      <c r="AT154" s="226" t="s">
        <v>137</v>
      </c>
      <c r="AU154" s="226" t="s">
        <v>88</v>
      </c>
      <c r="AY154" s="14" t="s">
        <v>135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86</v>
      </c>
      <c r="BK154" s="227">
        <f>ROUND(I154*H154,2)</f>
        <v>0</v>
      </c>
      <c r="BL154" s="14" t="s">
        <v>142</v>
      </c>
      <c r="BM154" s="226" t="s">
        <v>851</v>
      </c>
    </row>
    <row r="155" s="2" customFormat="1" ht="16.5" customHeight="1">
      <c r="A155" s="35"/>
      <c r="B155" s="36"/>
      <c r="C155" s="215" t="s">
        <v>255</v>
      </c>
      <c r="D155" s="215" t="s">
        <v>137</v>
      </c>
      <c r="E155" s="216" t="s">
        <v>852</v>
      </c>
      <c r="F155" s="217" t="s">
        <v>814</v>
      </c>
      <c r="G155" s="218" t="s">
        <v>669</v>
      </c>
      <c r="H155" s="219">
        <v>13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43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142</v>
      </c>
      <c r="AT155" s="226" t="s">
        <v>137</v>
      </c>
      <c r="AU155" s="226" t="s">
        <v>88</v>
      </c>
      <c r="AY155" s="14" t="s">
        <v>135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86</v>
      </c>
      <c r="BK155" s="227">
        <f>ROUND(I155*H155,2)</f>
        <v>0</v>
      </c>
      <c r="BL155" s="14" t="s">
        <v>142</v>
      </c>
      <c r="BM155" s="226" t="s">
        <v>853</v>
      </c>
    </row>
    <row r="156" s="2" customFormat="1" ht="16.5" customHeight="1">
      <c r="A156" s="35"/>
      <c r="B156" s="36"/>
      <c r="C156" s="215" t="s">
        <v>259</v>
      </c>
      <c r="D156" s="215" t="s">
        <v>137</v>
      </c>
      <c r="E156" s="216" t="s">
        <v>854</v>
      </c>
      <c r="F156" s="217" t="s">
        <v>855</v>
      </c>
      <c r="G156" s="218" t="s">
        <v>669</v>
      </c>
      <c r="H156" s="219">
        <v>13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43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142</v>
      </c>
      <c r="AT156" s="226" t="s">
        <v>137</v>
      </c>
      <c r="AU156" s="226" t="s">
        <v>88</v>
      </c>
      <c r="AY156" s="14" t="s">
        <v>135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86</v>
      </c>
      <c r="BK156" s="227">
        <f>ROUND(I156*H156,2)</f>
        <v>0</v>
      </c>
      <c r="BL156" s="14" t="s">
        <v>142</v>
      </c>
      <c r="BM156" s="226" t="s">
        <v>856</v>
      </c>
    </row>
    <row r="157" s="2" customFormat="1" ht="16.5" customHeight="1">
      <c r="A157" s="35"/>
      <c r="B157" s="36"/>
      <c r="C157" s="215" t="s">
        <v>263</v>
      </c>
      <c r="D157" s="215" t="s">
        <v>137</v>
      </c>
      <c r="E157" s="216" t="s">
        <v>857</v>
      </c>
      <c r="F157" s="217" t="s">
        <v>858</v>
      </c>
      <c r="G157" s="218" t="s">
        <v>140</v>
      </c>
      <c r="H157" s="219">
        <v>1.3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43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142</v>
      </c>
      <c r="AT157" s="226" t="s">
        <v>137</v>
      </c>
      <c r="AU157" s="226" t="s">
        <v>88</v>
      </c>
      <c r="AY157" s="14" t="s">
        <v>135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86</v>
      </c>
      <c r="BK157" s="227">
        <f>ROUND(I157*H157,2)</f>
        <v>0</v>
      </c>
      <c r="BL157" s="14" t="s">
        <v>142</v>
      </c>
      <c r="BM157" s="226" t="s">
        <v>859</v>
      </c>
    </row>
    <row r="158" s="2" customFormat="1" ht="16.5" customHeight="1">
      <c r="A158" s="35"/>
      <c r="B158" s="36"/>
      <c r="C158" s="215" t="s">
        <v>267</v>
      </c>
      <c r="D158" s="215" t="s">
        <v>137</v>
      </c>
      <c r="E158" s="216" t="s">
        <v>860</v>
      </c>
      <c r="F158" s="217" t="s">
        <v>861</v>
      </c>
      <c r="G158" s="218" t="s">
        <v>669</v>
      </c>
      <c r="H158" s="219">
        <v>39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43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142</v>
      </c>
      <c r="AT158" s="226" t="s">
        <v>137</v>
      </c>
      <c r="AU158" s="226" t="s">
        <v>88</v>
      </c>
      <c r="AY158" s="14" t="s">
        <v>135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86</v>
      </c>
      <c r="BK158" s="227">
        <f>ROUND(I158*H158,2)</f>
        <v>0</v>
      </c>
      <c r="BL158" s="14" t="s">
        <v>142</v>
      </c>
      <c r="BM158" s="226" t="s">
        <v>862</v>
      </c>
    </row>
    <row r="159" s="2" customFormat="1" ht="16.5" customHeight="1">
      <c r="A159" s="35"/>
      <c r="B159" s="36"/>
      <c r="C159" s="215" t="s">
        <v>279</v>
      </c>
      <c r="D159" s="215" t="s">
        <v>137</v>
      </c>
      <c r="E159" s="216" t="s">
        <v>863</v>
      </c>
      <c r="F159" s="217" t="s">
        <v>864</v>
      </c>
      <c r="G159" s="218" t="s">
        <v>669</v>
      </c>
      <c r="H159" s="219">
        <v>117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43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142</v>
      </c>
      <c r="AT159" s="226" t="s">
        <v>137</v>
      </c>
      <c r="AU159" s="226" t="s">
        <v>88</v>
      </c>
      <c r="AY159" s="14" t="s">
        <v>135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86</v>
      </c>
      <c r="BK159" s="227">
        <f>ROUND(I159*H159,2)</f>
        <v>0</v>
      </c>
      <c r="BL159" s="14" t="s">
        <v>142</v>
      </c>
      <c r="BM159" s="226" t="s">
        <v>865</v>
      </c>
    </row>
    <row r="160" s="2" customFormat="1" ht="16.5" customHeight="1">
      <c r="A160" s="35"/>
      <c r="B160" s="36"/>
      <c r="C160" s="215" t="s">
        <v>283</v>
      </c>
      <c r="D160" s="215" t="s">
        <v>137</v>
      </c>
      <c r="E160" s="216" t="s">
        <v>866</v>
      </c>
      <c r="F160" s="217" t="s">
        <v>867</v>
      </c>
      <c r="G160" s="218" t="s">
        <v>669</v>
      </c>
      <c r="H160" s="219">
        <v>13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43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142</v>
      </c>
      <c r="AT160" s="226" t="s">
        <v>137</v>
      </c>
      <c r="AU160" s="226" t="s">
        <v>88</v>
      </c>
      <c r="AY160" s="14" t="s">
        <v>135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86</v>
      </c>
      <c r="BK160" s="227">
        <f>ROUND(I160*H160,2)</f>
        <v>0</v>
      </c>
      <c r="BL160" s="14" t="s">
        <v>142</v>
      </c>
      <c r="BM160" s="226" t="s">
        <v>868</v>
      </c>
    </row>
    <row r="161" s="12" customFormat="1" ht="22.8" customHeight="1">
      <c r="A161" s="12"/>
      <c r="B161" s="199"/>
      <c r="C161" s="200"/>
      <c r="D161" s="201" t="s">
        <v>77</v>
      </c>
      <c r="E161" s="213" t="s">
        <v>869</v>
      </c>
      <c r="F161" s="213" t="s">
        <v>870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SUM(P162:P163)</f>
        <v>0</v>
      </c>
      <c r="Q161" s="207"/>
      <c r="R161" s="208">
        <f>SUM(R162:R163)</f>
        <v>0</v>
      </c>
      <c r="S161" s="207"/>
      <c r="T161" s="209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86</v>
      </c>
      <c r="AT161" s="211" t="s">
        <v>77</v>
      </c>
      <c r="AU161" s="211" t="s">
        <v>86</v>
      </c>
      <c r="AY161" s="210" t="s">
        <v>135</v>
      </c>
      <c r="BK161" s="212">
        <f>SUM(BK162:BK163)</f>
        <v>0</v>
      </c>
    </row>
    <row r="162" s="2" customFormat="1" ht="55.5" customHeight="1">
      <c r="A162" s="35"/>
      <c r="B162" s="36"/>
      <c r="C162" s="215" t="s">
        <v>287</v>
      </c>
      <c r="D162" s="215" t="s">
        <v>137</v>
      </c>
      <c r="E162" s="216" t="s">
        <v>871</v>
      </c>
      <c r="F162" s="217" t="s">
        <v>872</v>
      </c>
      <c r="G162" s="218" t="s">
        <v>669</v>
      </c>
      <c r="H162" s="219">
        <v>13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43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142</v>
      </c>
      <c r="AT162" s="226" t="s">
        <v>137</v>
      </c>
      <c r="AU162" s="226" t="s">
        <v>88</v>
      </c>
      <c r="AY162" s="14" t="s">
        <v>135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86</v>
      </c>
      <c r="BK162" s="227">
        <f>ROUND(I162*H162,2)</f>
        <v>0</v>
      </c>
      <c r="BL162" s="14" t="s">
        <v>142</v>
      </c>
      <c r="BM162" s="226" t="s">
        <v>873</v>
      </c>
    </row>
    <row r="163" s="2" customFormat="1" ht="55.5" customHeight="1">
      <c r="A163" s="35"/>
      <c r="B163" s="36"/>
      <c r="C163" s="215" t="s">
        <v>291</v>
      </c>
      <c r="D163" s="215" t="s">
        <v>137</v>
      </c>
      <c r="E163" s="216" t="s">
        <v>874</v>
      </c>
      <c r="F163" s="217" t="s">
        <v>875</v>
      </c>
      <c r="G163" s="218" t="s">
        <v>669</v>
      </c>
      <c r="H163" s="219">
        <v>13</v>
      </c>
      <c r="I163" s="220"/>
      <c r="J163" s="221">
        <f>ROUND(I163*H163,2)</f>
        <v>0</v>
      </c>
      <c r="K163" s="217" t="s">
        <v>1</v>
      </c>
      <c r="L163" s="41"/>
      <c r="M163" s="238" t="s">
        <v>1</v>
      </c>
      <c r="N163" s="239" t="s">
        <v>43</v>
      </c>
      <c r="O163" s="240"/>
      <c r="P163" s="241">
        <f>O163*H163</f>
        <v>0</v>
      </c>
      <c r="Q163" s="241">
        <v>0</v>
      </c>
      <c r="R163" s="241">
        <f>Q163*H163</f>
        <v>0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142</v>
      </c>
      <c r="AT163" s="226" t="s">
        <v>137</v>
      </c>
      <c r="AU163" s="226" t="s">
        <v>88</v>
      </c>
      <c r="AY163" s="14" t="s">
        <v>135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86</v>
      </c>
      <c r="BK163" s="227">
        <f>ROUND(I163*H163,2)</f>
        <v>0</v>
      </c>
      <c r="BL163" s="14" t="s">
        <v>142</v>
      </c>
      <c r="BM163" s="226" t="s">
        <v>876</v>
      </c>
    </row>
    <row r="164" s="2" customFormat="1" ht="6.96" customHeight="1">
      <c r="A164" s="35"/>
      <c r="B164" s="63"/>
      <c r="C164" s="64"/>
      <c r="D164" s="64"/>
      <c r="E164" s="64"/>
      <c r="F164" s="64"/>
      <c r="G164" s="64"/>
      <c r="H164" s="64"/>
      <c r="I164" s="64"/>
      <c r="J164" s="64"/>
      <c r="K164" s="64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F9JXCBAMasYT2pH2numxgS7eiySGfl7RWfn+fYHVsL4tG0hnfIYxLeS2filfcKJOeSZ2s3+/ZxyvMi/HN/AV4g==" hashValue="kUGbQVPotTNwpLo0MR1/L2KkhE2R5Qlnkty1xiCScYoRmKMXtwuLXKiJA4GRctRgvTi9mlAjfeJS3LbfpNVgWw==" algorithmName="SHA-512" password="CC35"/>
  <autoFilter ref="C122:K16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hidden="1" s="1" customFormat="1" ht="24.96" customHeight="1">
      <c r="B4" s="17"/>
      <c r="D4" s="135" t="s">
        <v>103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26.25" customHeight="1">
      <c r="B7" s="17"/>
      <c r="E7" s="138" t="str">
        <f>'Rekapitulace stavby'!K6</f>
        <v>Rekonstrukce kanalizačních stok, komunikace, VO a sadové úpravy, ul. Boženy Němcové, Kolín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104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877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">
        <v>33</v>
      </c>
      <c r="F21" s="35"/>
      <c r="G21" s="35"/>
      <c r="H21" s="35"/>
      <c r="I21" s="137" t="s">
        <v>28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28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ROUND((SUM(BE118:BE128)),  2)</f>
        <v>0</v>
      </c>
      <c r="G33" s="35"/>
      <c r="H33" s="35"/>
      <c r="I33" s="152">
        <v>0.20999999999999999</v>
      </c>
      <c r="J33" s="151">
        <f>ROUND(((SUM(BE118:BE128))*I33),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44</v>
      </c>
      <c r="F34" s="151">
        <f>ROUND((SUM(BF118:BF128)),  2)</f>
        <v>0</v>
      </c>
      <c r="G34" s="35"/>
      <c r="H34" s="35"/>
      <c r="I34" s="152">
        <v>0.12</v>
      </c>
      <c r="J34" s="151">
        <f>ROUND(((SUM(BF118:BF128))*I34),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ROUND((SUM(BG118:BG128)),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ROUND((SUM(BH118:BH128)),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ROUND((SUM(BI118:BI128)),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Rekonstrukce kanalizačních stok, komunikace, VO a sadové úpravy, ul. Boženy Němcové, Kolín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 - Přeložka CETIN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Kolín</v>
      </c>
      <c r="G89" s="37"/>
      <c r="H89" s="37"/>
      <c r="I89" s="29" t="s">
        <v>22</v>
      </c>
      <c r="J89" s="76" t="str">
        <f>IF(J12="","",J12)</f>
        <v>20. 8. 2024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Kolín</v>
      </c>
      <c r="G91" s="37"/>
      <c r="H91" s="37"/>
      <c r="I91" s="29" t="s">
        <v>32</v>
      </c>
      <c r="J91" s="33" t="str">
        <f>E21</f>
        <v>TIMAO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109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878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Rekonstrukce kanalizačních stok, komunikace, VO a sadové úpravy, ul. Boženy Němcové, Kolín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104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D - Přeložka CETIN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Kolín</v>
      </c>
      <c r="G112" s="37"/>
      <c r="H112" s="37"/>
      <c r="I112" s="29" t="s">
        <v>22</v>
      </c>
      <c r="J112" s="76" t="str">
        <f>IF(J12="","",J12)</f>
        <v>20. 8. 2024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Město Kolín</v>
      </c>
      <c r="G114" s="37"/>
      <c r="H114" s="37"/>
      <c r="I114" s="29" t="s">
        <v>32</v>
      </c>
      <c r="J114" s="33" t="str">
        <f>E21</f>
        <v>TIMAO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30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121</v>
      </c>
      <c r="D117" s="191" t="s">
        <v>63</v>
      </c>
      <c r="E117" s="191" t="s">
        <v>59</v>
      </c>
      <c r="F117" s="191" t="s">
        <v>60</v>
      </c>
      <c r="G117" s="191" t="s">
        <v>122</v>
      </c>
      <c r="H117" s="191" t="s">
        <v>123</v>
      </c>
      <c r="I117" s="191" t="s">
        <v>124</v>
      </c>
      <c r="J117" s="191" t="s">
        <v>108</v>
      </c>
      <c r="K117" s="192" t="s">
        <v>125</v>
      </c>
      <c r="L117" s="193"/>
      <c r="M117" s="97" t="s">
        <v>1</v>
      </c>
      <c r="N117" s="98" t="s">
        <v>42</v>
      </c>
      <c r="O117" s="98" t="s">
        <v>126</v>
      </c>
      <c r="P117" s="98" t="s">
        <v>127</v>
      </c>
      <c r="Q117" s="98" t="s">
        <v>128</v>
      </c>
      <c r="R117" s="98" t="s">
        <v>129</v>
      </c>
      <c r="S117" s="98" t="s">
        <v>130</v>
      </c>
      <c r="T117" s="99" t="s">
        <v>131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132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</f>
        <v>0</v>
      </c>
      <c r="Q118" s="101"/>
      <c r="R118" s="196">
        <f>R119</f>
        <v>0</v>
      </c>
      <c r="S118" s="101"/>
      <c r="T118" s="197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77</v>
      </c>
      <c r="AU118" s="14" t="s">
        <v>110</v>
      </c>
      <c r="BK118" s="198">
        <f>BK119</f>
        <v>0</v>
      </c>
    </row>
    <row r="119" s="12" customFormat="1" ht="25.92" customHeight="1">
      <c r="A119" s="12"/>
      <c r="B119" s="199"/>
      <c r="C119" s="200"/>
      <c r="D119" s="201" t="s">
        <v>77</v>
      </c>
      <c r="E119" s="202" t="s">
        <v>133</v>
      </c>
      <c r="F119" s="202" t="s">
        <v>134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86</v>
      </c>
      <c r="AT119" s="211" t="s">
        <v>77</v>
      </c>
      <c r="AU119" s="211" t="s">
        <v>78</v>
      </c>
      <c r="AY119" s="210" t="s">
        <v>135</v>
      </c>
      <c r="BK119" s="212">
        <f>BK120</f>
        <v>0</v>
      </c>
    </row>
    <row r="120" s="12" customFormat="1" ht="22.8" customHeight="1">
      <c r="A120" s="12"/>
      <c r="B120" s="199"/>
      <c r="C120" s="200"/>
      <c r="D120" s="201" t="s">
        <v>77</v>
      </c>
      <c r="E120" s="213" t="s">
        <v>879</v>
      </c>
      <c r="F120" s="213" t="s">
        <v>714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SUM(P121:P128)</f>
        <v>0</v>
      </c>
      <c r="Q120" s="207"/>
      <c r="R120" s="208">
        <f>SUM(R121:R128)</f>
        <v>0</v>
      </c>
      <c r="S120" s="207"/>
      <c r="T120" s="209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86</v>
      </c>
      <c r="AT120" s="211" t="s">
        <v>77</v>
      </c>
      <c r="AU120" s="211" t="s">
        <v>86</v>
      </c>
      <c r="AY120" s="210" t="s">
        <v>135</v>
      </c>
      <c r="BK120" s="212">
        <f>SUM(BK121:BK128)</f>
        <v>0</v>
      </c>
    </row>
    <row r="121" s="2" customFormat="1" ht="16.5" customHeight="1">
      <c r="A121" s="35"/>
      <c r="B121" s="36"/>
      <c r="C121" s="215" t="s">
        <v>86</v>
      </c>
      <c r="D121" s="215" t="s">
        <v>137</v>
      </c>
      <c r="E121" s="216" t="s">
        <v>880</v>
      </c>
      <c r="F121" s="217" t="s">
        <v>881</v>
      </c>
      <c r="G121" s="218" t="s">
        <v>679</v>
      </c>
      <c r="H121" s="219">
        <v>1</v>
      </c>
      <c r="I121" s="220"/>
      <c r="J121" s="221">
        <f>ROUND(I121*H121,2)</f>
        <v>0</v>
      </c>
      <c r="K121" s="217" t="s">
        <v>1</v>
      </c>
      <c r="L121" s="41"/>
      <c r="M121" s="222" t="s">
        <v>1</v>
      </c>
      <c r="N121" s="223" t="s">
        <v>43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142</v>
      </c>
      <c r="AT121" s="226" t="s">
        <v>137</v>
      </c>
      <c r="AU121" s="226" t="s">
        <v>88</v>
      </c>
      <c r="AY121" s="14" t="s">
        <v>135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86</v>
      </c>
      <c r="BK121" s="227">
        <f>ROUND(I121*H121,2)</f>
        <v>0</v>
      </c>
      <c r="BL121" s="14" t="s">
        <v>142</v>
      </c>
      <c r="BM121" s="226" t="s">
        <v>882</v>
      </c>
    </row>
    <row r="122" s="2" customFormat="1" ht="16.5" customHeight="1">
      <c r="A122" s="35"/>
      <c r="B122" s="36"/>
      <c r="C122" s="215" t="s">
        <v>88</v>
      </c>
      <c r="D122" s="215" t="s">
        <v>137</v>
      </c>
      <c r="E122" s="216" t="s">
        <v>883</v>
      </c>
      <c r="F122" s="217" t="s">
        <v>884</v>
      </c>
      <c r="G122" s="218" t="s">
        <v>679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43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142</v>
      </c>
      <c r="AT122" s="226" t="s">
        <v>137</v>
      </c>
      <c r="AU122" s="226" t="s">
        <v>88</v>
      </c>
      <c r="AY122" s="14" t="s">
        <v>135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86</v>
      </c>
      <c r="BK122" s="227">
        <f>ROUND(I122*H122,2)</f>
        <v>0</v>
      </c>
      <c r="BL122" s="14" t="s">
        <v>142</v>
      </c>
      <c r="BM122" s="226" t="s">
        <v>885</v>
      </c>
    </row>
    <row r="123" s="2" customFormat="1" ht="16.5" customHeight="1">
      <c r="A123" s="35"/>
      <c r="B123" s="36"/>
      <c r="C123" s="215" t="s">
        <v>709</v>
      </c>
      <c r="D123" s="215" t="s">
        <v>137</v>
      </c>
      <c r="E123" s="216" t="s">
        <v>886</v>
      </c>
      <c r="F123" s="217" t="s">
        <v>887</v>
      </c>
      <c r="G123" s="218" t="s">
        <v>679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43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142</v>
      </c>
      <c r="AT123" s="226" t="s">
        <v>137</v>
      </c>
      <c r="AU123" s="226" t="s">
        <v>88</v>
      </c>
      <c r="AY123" s="14" t="s">
        <v>135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86</v>
      </c>
      <c r="BK123" s="227">
        <f>ROUND(I123*H123,2)</f>
        <v>0</v>
      </c>
      <c r="BL123" s="14" t="s">
        <v>142</v>
      </c>
      <c r="BM123" s="226" t="s">
        <v>888</v>
      </c>
    </row>
    <row r="124" s="2" customFormat="1" ht="16.5" customHeight="1">
      <c r="A124" s="35"/>
      <c r="B124" s="36"/>
      <c r="C124" s="215" t="s">
        <v>142</v>
      </c>
      <c r="D124" s="215" t="s">
        <v>137</v>
      </c>
      <c r="E124" s="216" t="s">
        <v>889</v>
      </c>
      <c r="F124" s="217" t="s">
        <v>890</v>
      </c>
      <c r="G124" s="218" t="s">
        <v>679</v>
      </c>
      <c r="H124" s="219">
        <v>1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43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142</v>
      </c>
      <c r="AT124" s="226" t="s">
        <v>137</v>
      </c>
      <c r="AU124" s="226" t="s">
        <v>88</v>
      </c>
      <c r="AY124" s="14" t="s">
        <v>135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86</v>
      </c>
      <c r="BK124" s="227">
        <f>ROUND(I124*H124,2)</f>
        <v>0</v>
      </c>
      <c r="BL124" s="14" t="s">
        <v>142</v>
      </c>
      <c r="BM124" s="226" t="s">
        <v>891</v>
      </c>
    </row>
    <row r="125" s="2" customFormat="1" ht="16.5" customHeight="1">
      <c r="A125" s="35"/>
      <c r="B125" s="36"/>
      <c r="C125" s="215" t="s">
        <v>235</v>
      </c>
      <c r="D125" s="215" t="s">
        <v>137</v>
      </c>
      <c r="E125" s="216" t="s">
        <v>892</v>
      </c>
      <c r="F125" s="217" t="s">
        <v>893</v>
      </c>
      <c r="G125" s="218" t="s">
        <v>679</v>
      </c>
      <c r="H125" s="219">
        <v>1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43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142</v>
      </c>
      <c r="AT125" s="226" t="s">
        <v>137</v>
      </c>
      <c r="AU125" s="226" t="s">
        <v>88</v>
      </c>
      <c r="AY125" s="14" t="s">
        <v>135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86</v>
      </c>
      <c r="BK125" s="227">
        <f>ROUND(I125*H125,2)</f>
        <v>0</v>
      </c>
      <c r="BL125" s="14" t="s">
        <v>142</v>
      </c>
      <c r="BM125" s="226" t="s">
        <v>894</v>
      </c>
    </row>
    <row r="126" s="2" customFormat="1" ht="16.5" customHeight="1">
      <c r="A126" s="35"/>
      <c r="B126" s="36"/>
      <c r="C126" s="215" t="s">
        <v>485</v>
      </c>
      <c r="D126" s="215" t="s">
        <v>137</v>
      </c>
      <c r="E126" s="216" t="s">
        <v>895</v>
      </c>
      <c r="F126" s="217" t="s">
        <v>896</v>
      </c>
      <c r="G126" s="218" t="s">
        <v>679</v>
      </c>
      <c r="H126" s="219">
        <v>1</v>
      </c>
      <c r="I126" s="220"/>
      <c r="J126" s="221">
        <f>ROUND(I126*H126,2)</f>
        <v>0</v>
      </c>
      <c r="K126" s="217" t="s">
        <v>1</v>
      </c>
      <c r="L126" s="41"/>
      <c r="M126" s="222" t="s">
        <v>1</v>
      </c>
      <c r="N126" s="223" t="s">
        <v>43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142</v>
      </c>
      <c r="AT126" s="226" t="s">
        <v>137</v>
      </c>
      <c r="AU126" s="226" t="s">
        <v>88</v>
      </c>
      <c r="AY126" s="14" t="s">
        <v>135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86</v>
      </c>
      <c r="BK126" s="227">
        <f>ROUND(I126*H126,2)</f>
        <v>0</v>
      </c>
      <c r="BL126" s="14" t="s">
        <v>142</v>
      </c>
      <c r="BM126" s="226" t="s">
        <v>897</v>
      </c>
    </row>
    <row r="127" s="2" customFormat="1" ht="16.5" customHeight="1">
      <c r="A127" s="35"/>
      <c r="B127" s="36"/>
      <c r="C127" s="215" t="s">
        <v>715</v>
      </c>
      <c r="D127" s="215" t="s">
        <v>137</v>
      </c>
      <c r="E127" s="216" t="s">
        <v>898</v>
      </c>
      <c r="F127" s="217" t="s">
        <v>899</v>
      </c>
      <c r="G127" s="218" t="s">
        <v>679</v>
      </c>
      <c r="H127" s="219">
        <v>1</v>
      </c>
      <c r="I127" s="220"/>
      <c r="J127" s="221">
        <f>ROUND(I127*H127,2)</f>
        <v>0</v>
      </c>
      <c r="K127" s="217" t="s">
        <v>1</v>
      </c>
      <c r="L127" s="41"/>
      <c r="M127" s="222" t="s">
        <v>1</v>
      </c>
      <c r="N127" s="223" t="s">
        <v>43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142</v>
      </c>
      <c r="AT127" s="226" t="s">
        <v>137</v>
      </c>
      <c r="AU127" s="226" t="s">
        <v>88</v>
      </c>
      <c r="AY127" s="14" t="s">
        <v>135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86</v>
      </c>
      <c r="BK127" s="227">
        <f>ROUND(I127*H127,2)</f>
        <v>0</v>
      </c>
      <c r="BL127" s="14" t="s">
        <v>142</v>
      </c>
      <c r="BM127" s="226" t="s">
        <v>900</v>
      </c>
    </row>
    <row r="128" s="2" customFormat="1" ht="16.5" customHeight="1">
      <c r="A128" s="35"/>
      <c r="B128" s="36"/>
      <c r="C128" s="215" t="s">
        <v>179</v>
      </c>
      <c r="D128" s="215" t="s">
        <v>137</v>
      </c>
      <c r="E128" s="216" t="s">
        <v>901</v>
      </c>
      <c r="F128" s="217" t="s">
        <v>902</v>
      </c>
      <c r="G128" s="218" t="s">
        <v>679</v>
      </c>
      <c r="H128" s="219">
        <v>1</v>
      </c>
      <c r="I128" s="220"/>
      <c r="J128" s="221">
        <f>ROUND(I128*H128,2)</f>
        <v>0</v>
      </c>
      <c r="K128" s="217" t="s">
        <v>1</v>
      </c>
      <c r="L128" s="41"/>
      <c r="M128" s="238" t="s">
        <v>1</v>
      </c>
      <c r="N128" s="239" t="s">
        <v>43</v>
      </c>
      <c r="O128" s="240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142</v>
      </c>
      <c r="AT128" s="226" t="s">
        <v>137</v>
      </c>
      <c r="AU128" s="226" t="s">
        <v>88</v>
      </c>
      <c r="AY128" s="14" t="s">
        <v>135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86</v>
      </c>
      <c r="BK128" s="227">
        <f>ROUND(I128*H128,2)</f>
        <v>0</v>
      </c>
      <c r="BL128" s="14" t="s">
        <v>142</v>
      </c>
      <c r="BM128" s="226" t="s">
        <v>903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Q2ZxT5Ady/XNdRBJ7dt6gITM/0hfn3kKi05BDiwnFV05aX3KCutf/aqd8DcJqUHgjPeuuA/sOr7I7MtxxKUqOA==" hashValue="9/A7F5zK+JU919Pb6jtkGeuYOHCihKCrTBrUUGQUvPeAGz0kbosJ4TzDA6ibA3ORhDtYeob+tr8+F094CtMznw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DESKTOP-15Q663O\TIM002</dc:creator>
  <cp:lastModifiedBy>DESKTOP-15Q663O\TIM002</cp:lastModifiedBy>
  <dcterms:created xsi:type="dcterms:W3CDTF">2025-07-18T11:04:31Z</dcterms:created>
  <dcterms:modified xsi:type="dcterms:W3CDTF">2025-07-18T11:04:36Z</dcterms:modified>
</cp:coreProperties>
</file>